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Assumptions" sheetId="2" state="visible" r:id="rId4"/>
    <sheet name="P&amp;L Budget" sheetId="3" state="visible" r:id="rId5"/>
    <sheet name="Actuals" sheetId="4" state="visible" r:id="rId6"/>
    <sheet name="Variance" sheetId="5" state="visible" r:id="rId7"/>
    <sheet name="Chart of Account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<sst xmlns="http://schemas.openxmlformats.org/spreadsheetml/2006/main" count="308" uniqueCount="167">
  <si>
    <t xml:space="preserve">FP&amp;A Budget Template</t>
  </si>
  <si>
    <t xml:space="preserve">Built by Yehuda Slater · Financial Economist &amp; FP&amp;A Expert</t>
  </si>
  <si>
    <t xml:space="preserve">PURPOSE</t>
  </si>
  <si>
    <t xml:space="preserve">This template provides a structured budgeting and forecasting framework for manufacturing and general business environments. It integrates a Chart of Accounts, departmental cost centers, and variance analysis into a unified FP&amp;A model.</t>
  </si>
  <si>
    <t xml:space="preserve">SHEETS</t>
  </si>
  <si>
    <t xml:space="preserve">1. Instructions  –  This page
2. Assumptions   –  Central input hub (all blue cells)
3. P&amp;L Budget    –  Monthly budget by department
4. Actuals        –  Enter actual monthly results
5. Variance       –  Auto-calculated Budget vs Actual
6. Chart of Accounts  –  Account structure reference</t>
  </si>
  <si>
    <t xml:space="preserve">COLOR CODING</t>
  </si>
  <si>
    <t xml:space="preserve">Blue text  → Hardcoded inputs (change these for your scenario)
Black text → Formulas (do not edit)
Green text → Cross-sheet links
Yellow bg  → Key assumption cells requiring review</t>
  </si>
  <si>
    <t xml:space="preserve">HOW TO USE</t>
  </si>
  <si>
    <t xml:space="preserve">Step 1: Go to Assumptions sheet and fill in all blue cells.
Step 2: Review the P&amp;L Budget sheet — it populates automatically.
Step 3: Each month, enter actuals in the Actuals sheet.
Step 4: Review Variance sheet for Budget vs Actual analysis.
Step 5: Adjust assumptions and re-run for updated forecasts.</t>
  </si>
  <si>
    <t xml:space="preserve">NOTES</t>
  </si>
  <si>
    <t xml:space="preserve">· All currency figures in CAD $ (change header labels if needed)
· Negative numbers shown in parentheses per finance convention
· Zeros shown as  –  for readability
· Model designed for 12-month annual budget cycle</t>
  </si>
  <si>
    <t xml:space="preserve">ASSUMPTIONS &amp; KEY INPUTS</t>
  </si>
  <si>
    <t xml:space="preserve">All blue cells are inputs. Change these to model different scenarios.</t>
  </si>
  <si>
    <t xml:space="preserve">Assumption</t>
  </si>
  <si>
    <t xml:space="preserve">Budget Year</t>
  </si>
  <si>
    <t xml:space="preserve">Prior Year</t>
  </si>
  <si>
    <t xml:space="preserve">Notes</t>
  </si>
  <si>
    <t xml:space="preserve">REVENUE ASSUMPTIONS</t>
  </si>
  <si>
    <t xml:space="preserve">Annual Revenue ($)</t>
  </si>
  <si>
    <t xml:space="preserve">Total top-line revenue</t>
  </si>
  <si>
    <t xml:space="preserve">Revenue Growth Rate</t>
  </si>
  <si>
    <t xml:space="preserve">YoY growth %</t>
  </si>
  <si>
    <t xml:space="preserve">Product Revenue %</t>
  </si>
  <si>
    <t xml:space="preserve">% of total revenue</t>
  </si>
  <si>
    <t xml:space="preserve">Service Revenue %</t>
  </si>
  <si>
    <t xml:space="preserve">COST OF GOODS SOLD</t>
  </si>
  <si>
    <t xml:space="preserve">COGS as % of Revenue</t>
  </si>
  <si>
    <t xml:space="preserve">Direct production cost ratio</t>
  </si>
  <si>
    <t xml:space="preserve">Raw Materials %</t>
  </si>
  <si>
    <t xml:space="preserve">% of revenue</t>
  </si>
  <si>
    <t xml:space="preserve">Direct Labour %</t>
  </si>
  <si>
    <t xml:space="preserve">Manufacturing Overhead %</t>
  </si>
  <si>
    <t xml:space="preserve">OPERATING EXPENSES</t>
  </si>
  <si>
    <t xml:space="preserve">Salaries &amp; Benefits ($)</t>
  </si>
  <si>
    <t xml:space="preserve">Total compensation budget</t>
  </si>
  <si>
    <t xml:space="preserve">Salary Increase Rate</t>
  </si>
  <si>
    <t xml:space="preserve">Annual merit increase</t>
  </si>
  <si>
    <t xml:space="preserve">Rent &amp; Facilities ($)</t>
  </si>
  <si>
    <t xml:space="preserve">Annual occupancy cost</t>
  </si>
  <si>
    <t xml:space="preserve">Marketing Budget ($)</t>
  </si>
  <si>
    <t xml:space="preserve">Total marketing spend</t>
  </si>
  <si>
    <t xml:space="preserve">IT &amp; Technology ($)</t>
  </si>
  <si>
    <t xml:space="preserve">Software, hardware, support</t>
  </si>
  <si>
    <t xml:space="preserve">Travel &amp; Entertainment ($)</t>
  </si>
  <si>
    <t xml:space="preserve">T&amp;E policy budget</t>
  </si>
  <si>
    <t xml:space="preserve">Professional Fees ($)</t>
  </si>
  <si>
    <t xml:space="preserve">Legal, audit, consulting</t>
  </si>
  <si>
    <t xml:space="preserve">Depreciation ($)</t>
  </si>
  <si>
    <t xml:space="preserve">Annual D&amp;A</t>
  </si>
  <si>
    <t xml:space="preserve">Other OpEx ($)</t>
  </si>
  <si>
    <t xml:space="preserve">Miscellaneous operating costs</t>
  </si>
  <si>
    <t xml:space="preserve">OTHER ASSUMPTIONS</t>
  </si>
  <si>
    <t xml:space="preserve">Tax Rate</t>
  </si>
  <si>
    <t xml:space="preserve">Effective corporate tax rate</t>
  </si>
  <si>
    <t xml:space="preserve">Interest Expense ($)</t>
  </si>
  <si>
    <t xml:space="preserve">Annual interest on debt</t>
  </si>
  <si>
    <t xml:space="preserve">Number of Employees</t>
  </si>
  <si>
    <t xml:space="preserve">FTE headcount</t>
  </si>
  <si>
    <t xml:space="preserve">Fiscal year</t>
  </si>
  <si>
    <t xml:space="preserve">ANNUAL P&amp;L BUDGET</t>
  </si>
  <si>
    <t xml:space="preserve">Account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</si>
  <si>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</si>
  <si>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</si>
  <si>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</si>
  <si>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</si>
  <si>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</si>
  <si>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</si>
  <si>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</si>
  <si>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</si>
  <si>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</si>
  <si>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</si>
  <si>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</si>
  <si>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</si>
  <si>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Full Year</t>
  </si>
  <si>
    <t xml:space="preserve">REVENUE</t>
  </si>
  <si>
    <t xml:space="preserve">Product Revenue</t>
  </si>
  <si>
    <t xml:space="preserve">Service Revenue</t>
  </si>
  <si>
    <t xml:space="preserve">Total Revenue</t>
  </si>
  <si>
    <t xml:space="preserve">Raw Materials</t>
  </si>
  <si>
    <t xml:space="preserve">Direct Labour</t>
  </si>
  <si>
    <t xml:space="preserve">Manufacturing Overhead</t>
  </si>
  <si>
    <t xml:space="preserve">Total COGS</t>
  </si>
  <si>
    <t xml:space="preserve">GROSS PROFIT</t>
  </si>
  <si>
    <t xml:space="preserve">Salaries &amp; Benefits</t>
  </si>
  <si>
    <t xml:space="preserve">Rent &amp; Facilities</t>
  </si>
  <si>
    <t xml:space="preserve">Marketing</t>
  </si>
  <si>
    <t xml:space="preserve">IT &amp; Technology</t>
  </si>
  <si>
    <t xml:space="preserve">Travel &amp; Entertainment</t>
  </si>
  <si>
    <t xml:space="preserve">Professional Fees</t>
  </si>
  <si>
    <t xml:space="preserve">Depreciation</t>
  </si>
  <si>
    <t xml:space="preserve">Other OpEx</t>
  </si>
  <si>
    <t xml:space="preserve">Total OpEx</t>
  </si>
  <si>
    <t xml:space="preserve">EBITDA</t>
  </si>
  <si>
    <t xml:space="preserve">BELOW THE LINE</t>
  </si>
  <si>
    <t xml:space="preserve">Interest Expense</t>
  </si>
  <si>
    <t xml:space="preserve">Total Below-the-Line</t>
  </si>
  <si>
    <t xml:space="preserve">EBT (Earnings Before Tax)</t>
  </si>
  <si>
    <t xml:space="preserve">Income Tax</t>
  </si>
  <si>
    <t xml:space="preserve">NET INCOME</t>
  </si>
  <si>
    <t xml:space="preserve">ACTUALS — MONTHLY RESULTS</t>
  </si>
  <si>
    <t xml:space="preserve">Enter actual results each month in blue cells. Variance sheet updates automatically.</t>
  </si>
  <si>
    <t xml:space="preserve">VARIANCE ANALYSIS — BUDGET vs ACTUAL</t>
  </si>
  <si>
    <t xml:space="preserve">Positive = Favourable  |  Negative = Unfavourable  |  Pulls automatically from P&amp;L Budget and Actuals sheets</t>
  </si>
  <si>
    <t xml:space="preserve">CHART OF ACCOUNTS</t>
  </si>
  <si>
    <t xml:space="preserve">Account #</t>
  </si>
  <si>
    <t xml:space="preserve">Account Name</t>
  </si>
  <si>
    <t xml:space="preserve">Category</t>
  </si>
  <si>
    <t xml:space="preserve">Type</t>
  </si>
  <si>
    <t xml:space="preserve">Description</t>
  </si>
  <si>
    <t xml:space="preserve">4000</t>
  </si>
  <si>
    <t xml:space="preserve">Revenue</t>
  </si>
  <si>
    <t xml:space="preserve">Credit</t>
  </si>
  <si>
    <t xml:space="preserve">Sales from manufactured products</t>
  </si>
  <si>
    <t xml:space="preserve">4100</t>
  </si>
  <si>
    <t xml:space="preserve">Revenue from services rendered</t>
  </si>
  <si>
    <t xml:space="preserve">4900</t>
  </si>
  <si>
    <t xml:space="preserve">Sum of all revenue lines</t>
  </si>
  <si>
    <t xml:space="preserve">5000</t>
  </si>
  <si>
    <t xml:space="preserve">COGS</t>
  </si>
  <si>
    <t xml:space="preserve">Debit</t>
  </si>
  <si>
    <t xml:space="preserve">Direct material costs in production</t>
  </si>
  <si>
    <t xml:space="preserve">5100</t>
  </si>
  <si>
    <t xml:space="preserve">Wages for production employees</t>
  </si>
  <si>
    <t xml:space="preserve">5200</t>
  </si>
  <si>
    <t xml:space="preserve">Indirect production costs</t>
  </si>
  <si>
    <t xml:space="preserve">5900</t>
  </si>
  <si>
    <t xml:space="preserve">Sum of all cost of goods sold</t>
  </si>
  <si>
    <t xml:space="preserve">6000</t>
  </si>
  <si>
    <t xml:space="preserve">Gross Profit</t>
  </si>
  <si>
    <t xml:space="preserve">Margin</t>
  </si>
  <si>
    <t xml:space="preserve">Revenue minus COGS</t>
  </si>
  <si>
    <t xml:space="preserve">7000</t>
  </si>
  <si>
    <t xml:space="preserve">OpEx</t>
  </si>
  <si>
    <t xml:space="preserve">All employee compensation &amp; benefits</t>
  </si>
  <si>
    <t xml:space="preserve">7100</t>
  </si>
  <si>
    <t xml:space="preserve">Office, plant, warehouse occupancy</t>
  </si>
  <si>
    <t xml:space="preserve">7200</t>
  </si>
  <si>
    <t xml:space="preserve">Advertising, promotions, campaigns</t>
  </si>
  <si>
    <t xml:space="preserve">7300</t>
  </si>
  <si>
    <t xml:space="preserve">Software, hardware, IT support</t>
  </si>
  <si>
    <t xml:space="preserve">7400</t>
  </si>
  <si>
    <t xml:space="preserve">Employee travel, meals, events</t>
  </si>
  <si>
    <t xml:space="preserve">7500</t>
  </si>
  <si>
    <t xml:space="preserve">Legal, audit, consulting fees</t>
  </si>
  <si>
    <t xml:space="preserve">7600</t>
  </si>
  <si>
    <t xml:space="preserve">Depreciation &amp; Amortization</t>
  </si>
  <si>
    <t xml:space="preserve">Non-cash asset depreciation</t>
  </si>
  <si>
    <t xml:space="preserve">7900</t>
  </si>
  <si>
    <t xml:space="preserve">Other Operating Expenses</t>
  </si>
  <si>
    <t xml:space="preserve">8000</t>
  </si>
  <si>
    <t xml:space="preserve">Total Operating Expenses</t>
  </si>
  <si>
    <t xml:space="preserve">Sum of all operating expenses</t>
  </si>
  <si>
    <t xml:space="preserve">8100</t>
  </si>
  <si>
    <t xml:space="preserve">Profit</t>
  </si>
  <si>
    <t xml:space="preserve">Gross Profit minus OpEx</t>
  </si>
  <si>
    <t xml:space="preserve">8500</t>
  </si>
  <si>
    <t xml:space="preserve">Below-line</t>
  </si>
  <si>
    <t xml:space="preserve">Interest on debt obligations</t>
  </si>
  <si>
    <t xml:space="preserve">8600</t>
  </si>
  <si>
    <t xml:space="preserve">EBT</t>
  </si>
  <si>
    <t xml:space="preserve">Earnings before tax</t>
  </si>
  <si>
    <t xml:space="preserve">8700</t>
  </si>
  <si>
    <t xml:space="preserve">Corporate income tax provision</t>
  </si>
  <si>
    <t xml:space="preserve">8900</t>
  </si>
  <si>
    <t xml:space="preserve">Net Income</t>
  </si>
  <si>
    <t xml:space="preserve">Bottom-line profit after all expenses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</si>
</sst>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;\(0.0%\);\-"/>
    <numFmt numFmtId="167" formatCode="#,##0;\(#,##0\);\-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1B4332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40404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4332"/>
        <bgColor rgb="FF404040"/>
      </patternFill>
    </fill>
    <fill>
      <patternFill patternType="solid">
        <fgColor rgb="FF2D6A4F"/>
        <bgColor rgb="FF1B4332"/>
      </patternFill>
    </fill>
    <fill>
      <patternFill patternType="solid">
        <fgColor rgb="FFD8F3DC"/>
        <bgColor rgb="FFF0FAF3"/>
      </patternFill>
    </fill>
    <fill>
      <patternFill patternType="solid">
        <fgColor rgb="FFF0FAF3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0FAF3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0FA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F3D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B4332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65"/>
  </cols>
  <sheetData>
    <row r="1" customFormat="false" ht="36" hidden="false" customHeight="true" outlineLevel="0" collapsed="false">
      <c r="B1" s="1" t="s">
        <v>0</v>
      </c>
      <c r="C1" s="1"/>
    </row>
    <row r="2" customFormat="false" ht="19.5" hidden="false" customHeight="true" outlineLevel="0" collapsed="false">
      <c r="B2" s="2" t="s">
        <v>1</v>
      </c>
      <c r="C2" s="2"/>
    </row>
    <row r="4" customFormat="false" ht="30" hidden="false" customHeight="true" outlineLevel="0" collapsed="false">
      <c r="B4" s="3" t="s">
        <v>2</v>
      </c>
      <c r="C4" s="4" t="s">
        <v>3</v>
      </c>
    </row>
    <row r="6" customFormat="false" ht="90" hidden="false" customHeight="true" outlineLevel="0" collapsed="false">
      <c r="B6" s="3" t="s">
        <v>4</v>
      </c>
      <c r="C6" s="4" t="s">
        <v>5</v>
      </c>
    </row>
    <row r="9" customFormat="false" ht="60" hidden="false" customHeight="true" outlineLevel="0" collapsed="false">
      <c r="B9" s="3" t="s">
        <v>6</v>
      </c>
      <c r="C9" s="4" t="s">
        <v>7</v>
      </c>
    </row>
    <row r="12" customFormat="false" ht="75" hidden="false" customHeight="true" outlineLevel="0" collapsed="false">
      <c r="B12" s="3" t="s">
        <v>8</v>
      </c>
      <c r="C12" s="4" t="s">
        <v>9</v>
      </c>
    </row>
    <row r="17" customFormat="false" ht="60" hidden="false" customHeight="true" outlineLevel="0" collapsed="false">
      <c r="B17" s="3" t="s">
        <v>10</v>
      </c>
      <c r="C17" s="4" t="s">
        <v>11</v>
      </c>
    </row>
  </sheetData>
  <mergeCells count="2">
    <mergeCell ref="B1:C1"/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4" min="3" style="0" width="22"/>
    <col collapsed="false" customWidth="true" hidden="false" outlineLevel="0" max="5" min="5" style="0" width="30"/>
  </cols>
  <sheetData>
    <row r="1" customFormat="false" ht="31.5" hidden="false" customHeight="true" outlineLevel="0" collapsed="false">
      <c r="B1" s="5" t="s">
        <v>12</v>
      </c>
      <c r="C1" s="5"/>
      <c r="D1" s="5"/>
      <c r="E1" s="5"/>
    </row>
    <row r="2" customFormat="false" ht="15" hidden="false" customHeight="false" outlineLevel="0" collapsed="false">
      <c r="B2" s="6" t="s">
        <v>13</v>
      </c>
      <c r="C2" s="6"/>
      <c r="D2" s="6"/>
      <c r="E2" s="6"/>
    </row>
    <row r="4" customFormat="false" ht="18" hidden="false" customHeight="true" outlineLevel="0" collapsed="false">
      <c r="B4" s="7" t="s">
        <v>14</v>
      </c>
      <c r="C4" s="7" t="s">
        <v>15</v>
      </c>
      <c r="D4" s="7" t="s">
        <v>16</v>
      </c>
      <c r="E4" s="7" t="s">
        <v>17</v>
      </c>
    </row>
    <row r="5" customFormat="false" ht="15.75" hidden="false" customHeight="true" outlineLevel="0" collapsed="false">
      <c r="B5" s="8" t="s">
        <v>18</v>
      </c>
      <c r="C5" s="8"/>
      <c r="D5" s="8"/>
      <c r="E5" s="8"/>
    </row>
    <row r="6" customFormat="false" ht="15" hidden="false" customHeight="true" outlineLevel="0" collapsed="false">
      <c r="B6" s="9" t="s">
        <v>19</v>
      </c>
      <c r="C6" s="10" t="n">
        <v>8500000</v>
      </c>
      <c r="D6" s="10" t="n">
        <v>7800000</v>
      </c>
      <c r="E6" s="11" t="s">
        <v>20</v>
      </c>
    </row>
    <row r="7" customFormat="false" ht="15" hidden="false" customHeight="true" outlineLevel="0" collapsed="false">
      <c r="B7" s="12" t="s">
        <v>21</v>
      </c>
      <c r="C7" s="13" t="n">
        <v>0.09</v>
      </c>
      <c r="D7" s="13" t="n">
        <v>0.06</v>
      </c>
      <c r="E7" s="14" t="s">
        <v>22</v>
      </c>
    </row>
    <row r="8" customFormat="false" ht="15" hidden="false" customHeight="true" outlineLevel="0" collapsed="false">
      <c r="B8" s="9" t="s">
        <v>23</v>
      </c>
      <c r="C8" s="13" t="n">
        <v>0.75</v>
      </c>
      <c r="D8" s="13" t="n">
        <v>0.78</v>
      </c>
      <c r="E8" s="11" t="s">
        <v>24</v>
      </c>
    </row>
    <row r="9" customFormat="false" ht="15" hidden="false" customHeight="true" outlineLevel="0" collapsed="false">
      <c r="B9" s="12" t="s">
        <v>25</v>
      </c>
      <c r="C9" s="13" t="n">
        <v>0.25</v>
      </c>
      <c r="D9" s="13" t="n">
        <v>0.22</v>
      </c>
      <c r="E9" s="14" t="s">
        <v>24</v>
      </c>
    </row>
    <row r="11" customFormat="false" ht="15.75" hidden="false" customHeight="true" outlineLevel="0" collapsed="false">
      <c r="B11" s="8" t="s">
        <v>26</v>
      </c>
      <c r="C11" s="8"/>
      <c r="D11" s="8"/>
      <c r="E11" s="8"/>
    </row>
    <row r="12" customFormat="false" ht="15" hidden="false" customHeight="true" outlineLevel="0" collapsed="false">
      <c r="B12" s="9" t="s">
        <v>27</v>
      </c>
      <c r="C12" s="13" t="n">
        <v>0.52</v>
      </c>
      <c r="D12" s="13" t="n">
        <v>0.55</v>
      </c>
      <c r="E12" s="11" t="s">
        <v>28</v>
      </c>
    </row>
    <row r="13" customFormat="false" ht="15" hidden="false" customHeight="true" outlineLevel="0" collapsed="false">
      <c r="B13" s="12" t="s">
        <v>29</v>
      </c>
      <c r="C13" s="13" t="n">
        <v>0.3</v>
      </c>
      <c r="D13" s="13" t="n">
        <v>0.32</v>
      </c>
      <c r="E13" s="14" t="s">
        <v>30</v>
      </c>
    </row>
    <row r="14" customFormat="false" ht="15" hidden="false" customHeight="true" outlineLevel="0" collapsed="false">
      <c r="B14" s="9" t="s">
        <v>31</v>
      </c>
      <c r="C14" s="13" t="n">
        <v>0.15</v>
      </c>
      <c r="D14" s="13" t="n">
        <v>0.16</v>
      </c>
      <c r="E14" s="11" t="s">
        <v>30</v>
      </c>
    </row>
    <row r="15" customFormat="false" ht="15" hidden="false" customHeight="true" outlineLevel="0" collapsed="false">
      <c r="B15" s="12" t="s">
        <v>32</v>
      </c>
      <c r="C15" s="13" t="n">
        <v>0.07</v>
      </c>
      <c r="D15" s="13" t="n">
        <v>0.07</v>
      </c>
      <c r="E15" s="14" t="s">
        <v>30</v>
      </c>
    </row>
    <row r="17" customFormat="false" ht="15.75" hidden="false" customHeight="true" outlineLevel="0" collapsed="false">
      <c r="B17" s="8" t="s">
        <v>33</v>
      </c>
      <c r="C17" s="8"/>
      <c r="D17" s="8"/>
      <c r="E17" s="8"/>
    </row>
    <row r="18" customFormat="false" ht="15" hidden="false" customHeight="true" outlineLevel="0" collapsed="false">
      <c r="B18" s="9" t="s">
        <v>34</v>
      </c>
      <c r="C18" s="10" t="n">
        <v>1800000</v>
      </c>
      <c r="D18" s="10" t="n">
        <v>1650000</v>
      </c>
      <c r="E18" s="11" t="s">
        <v>35</v>
      </c>
    </row>
    <row r="19" customFormat="false" ht="15" hidden="false" customHeight="true" outlineLevel="0" collapsed="false">
      <c r="B19" s="12" t="s">
        <v>36</v>
      </c>
      <c r="C19" s="13" t="n">
        <v>0.03</v>
      </c>
      <c r="D19" s="13" t="n">
        <v>0.02</v>
      </c>
      <c r="E19" s="14" t="s">
        <v>37</v>
      </c>
    </row>
    <row r="20" customFormat="false" ht="15" hidden="false" customHeight="true" outlineLevel="0" collapsed="false">
      <c r="B20" s="9" t="s">
        <v>38</v>
      </c>
      <c r="C20" s="10" t="n">
        <v>240000</v>
      </c>
      <c r="D20" s="10" t="n">
        <v>240000</v>
      </c>
      <c r="E20" s="11" t="s">
        <v>39</v>
      </c>
    </row>
    <row r="21" customFormat="false" ht="15" hidden="false" customHeight="true" outlineLevel="0" collapsed="false">
      <c r="B21" s="12" t="s">
        <v>40</v>
      </c>
      <c r="C21" s="10" t="n">
        <v>340000</v>
      </c>
      <c r="D21" s="10" t="n">
        <v>290000</v>
      </c>
      <c r="E21" s="14" t="s">
        <v>41</v>
      </c>
    </row>
    <row r="22" customFormat="false" ht="15" hidden="false" customHeight="true" outlineLevel="0" collapsed="false">
      <c r="B22" s="9" t="s">
        <v>42</v>
      </c>
      <c r="C22" s="10" t="n">
        <v>120000</v>
      </c>
      <c r="D22" s="10" t="n">
        <v>105000</v>
      </c>
      <c r="E22" s="11" t="s">
        <v>43</v>
      </c>
    </row>
    <row r="23" customFormat="false" ht="15" hidden="false" customHeight="true" outlineLevel="0" collapsed="false">
      <c r="B23" s="12" t="s">
        <v>44</v>
      </c>
      <c r="C23" s="10" t="n">
        <v>60000</v>
      </c>
      <c r="D23" s="10" t="n">
        <v>45000</v>
      </c>
      <c r="E23" s="14" t="s">
        <v>45</v>
      </c>
    </row>
    <row r="24" customFormat="false" ht="15" hidden="false" customHeight="true" outlineLevel="0" collapsed="false">
      <c r="B24" s="9" t="s">
        <v>46</v>
      </c>
      <c r="C24" s="10" t="n">
        <v>90000</v>
      </c>
      <c r="D24" s="10" t="n">
        <v>80000</v>
      </c>
      <c r="E24" s="11" t="s">
        <v>47</v>
      </c>
    </row>
    <row r="25" customFormat="false" ht="15" hidden="false" customHeight="true" outlineLevel="0" collapsed="false">
      <c r="B25" s="12" t="s">
        <v>48</v>
      </c>
      <c r="C25" s="10" t="n">
        <v>150000</v>
      </c>
      <c r="D25" s="10" t="n">
        <v>140000</v>
      </c>
      <c r="E25" s="14" t="s">
        <v>49</v>
      </c>
    </row>
    <row r="26" customFormat="false" ht="15" hidden="false" customHeight="true" outlineLevel="0" collapsed="false">
      <c r="B26" s="9" t="s">
        <v>50</v>
      </c>
      <c r="C26" s="10" t="n">
        <v>75000</v>
      </c>
      <c r="D26" s="10" t="n">
        <v>70000</v>
      </c>
      <c r="E26" s="11" t="s">
        <v>51</v>
      </c>
    </row>
    <row r="28" customFormat="false" ht="15.75" hidden="false" customHeight="true" outlineLevel="0" collapsed="false">
      <c r="B28" s="8" t="s">
        <v>52</v>
      </c>
      <c r="C28" s="8"/>
      <c r="D28" s="8"/>
      <c r="E28" s="8"/>
    </row>
    <row r="29" customFormat="false" ht="15" hidden="false" customHeight="true" outlineLevel="0" collapsed="false">
      <c r="B29" s="12" t="s">
        <v>53</v>
      </c>
      <c r="C29" s="13" t="n">
        <v>0.265</v>
      </c>
      <c r="D29" s="13" t="n">
        <v>0.265</v>
      </c>
      <c r="E29" s="14" t="s">
        <v>54</v>
      </c>
    </row>
    <row r="30" customFormat="false" ht="15" hidden="false" customHeight="true" outlineLevel="0" collapsed="false">
      <c r="B30" s="9" t="s">
        <v>55</v>
      </c>
      <c r="C30" s="10" t="n">
        <v>45000</v>
      </c>
      <c r="D30" s="10" t="n">
        <v>50000</v>
      </c>
      <c r="E30" s="11" t="s">
        <v>56</v>
      </c>
    </row>
    <row r="31" customFormat="false" ht="15" hidden="false" customHeight="true" outlineLevel="0" collapsed="false">
      <c r="B31" s="12" t="s">
        <v>57</v>
      </c>
      <c r="C31" s="15" t="n">
        <v>52</v>
      </c>
      <c r="D31" s="15" t="n">
        <v>48</v>
      </c>
      <c r="E31" s="14" t="s">
        <v>58</v>
      </c>
    </row>
    <row r="32" customFormat="false" ht="15" hidden="false" customHeight="true" outlineLevel="0" collapsed="false">
      <c r="B32" s="9" t="s">
        <v>15</v>
      </c>
      <c r="C32" s="15" t="n">
        <v>2026</v>
      </c>
      <c r="D32" s="15" t="n">
        <v>2025</v>
      </c>
      <c r="E32" s="11" t="s">
        <v>59</v>
      </c>
    </row>
  </sheetData>
  <mergeCells count="6">
    <mergeCell ref="B1:E1"/>
    <mergeCell ref="B2:E2"/>
    <mergeCell ref="B5:E5"/>
    <mergeCell ref="B11:E11"/>
    <mergeCell ref="B17:E17"/>
    <mergeCell ref="B28:E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14" min="3" style="0" width="12"/>
    <col collapsed="false" customWidth="true" hidden="false" outlineLevel="0" max="15" min="15" style="0" width="14"/>
  </cols>
  <sheetData>
    <row r="1" customFormat="false" ht="31.5" hidden="false" customHeight="true" outlineLevel="0" collapsed="false">
      <c r="B1" s="5" t="s">
        <v>60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15" hidden="false" customHeight="false" outlineLevel="0" collapsed="false">
      <c r="B2" s="2" t="str">
        <f aca="false">" Budget Year: "&amp;Assumptions!C32</f>
        <v> Budget Year: 2026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customFormat="false" ht="18" hidden="false" customHeight="true" outlineLevel="0" collapsed="false">
      <c r="B4" s="7" t="s">
        <v>61</v>
      </c>
      <c r="C4" s="7" t="s">
        <v>62</v>
      </c>
      <c r="D4" s="7" t="s">
        <v>63</v>
      </c>
      <c r="E4" s="7" t="s">
        <v>64</v>
      </c>
      <c r="F4" s="7" t="s">
        <v>65</v>
      </c>
      <c r="G4" s="7" t="s">
        <v>66</v>
      </c>
      <c r="H4" s="7" t="s">
        <v>67</v>
      </c>
      <c r="I4" s="7" t="s">
        <v>68</v>
      </c>
      <c r="J4" s="7" t="s">
        <v>69</v>
      </c>
      <c r="K4" s="7" t="s">
        <v>70</v>
      </c>
      <c r="L4" s="7" t="s">
        <v>71</v>
      </c>
      <c r="M4" s="7" t="s">
        <v>72</v>
      </c>
      <c r="N4" s="7" t="s">
        <v>73</v>
      </c>
      <c r="O4" s="16" t="s">
        <v>74</v>
      </c>
    </row>
    <row r="5" customFormat="false" ht="15.75" hidden="false" customHeight="true" outlineLevel="0" collapsed="false">
      <c r="B5" s="8" t="s">
        <v>75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customFormat="false" ht="15" hidden="false" customHeight="true" outlineLevel="0" collapsed="false">
      <c r="B6" s="9" t="s">
        <v>76</v>
      </c>
      <c r="C6" s="17" t="n">
        <f aca="false">(Assumptions!C6*Assumptions!C8)/12</f>
        <v>531250</v>
      </c>
      <c r="D6" s="17" t="n">
        <f aca="false">(Assumptions!C6*Assumptions!C8)/12</f>
        <v>531250</v>
      </c>
      <c r="E6" s="17" t="n">
        <f aca="false">(Assumptions!C6*Assumptions!C8)/12</f>
        <v>531250</v>
      </c>
      <c r="F6" s="17" t="n">
        <f aca="false">(Assumptions!C6*Assumptions!C8)/12</f>
        <v>531250</v>
      </c>
      <c r="G6" s="17" t="n">
        <f aca="false">(Assumptions!C6*Assumptions!C8)/12</f>
        <v>531250</v>
      </c>
      <c r="H6" s="17" t="n">
        <f aca="false">(Assumptions!C6*Assumptions!C8)/12</f>
        <v>531250</v>
      </c>
      <c r="I6" s="17" t="n">
        <f aca="false">(Assumptions!C6*Assumptions!C8)/12</f>
        <v>531250</v>
      </c>
      <c r="J6" s="17" t="n">
        <f aca="false">(Assumptions!C6*Assumptions!C8)/12</f>
        <v>531250</v>
      </c>
      <c r="K6" s="17" t="n">
        <f aca="false">(Assumptions!C6*Assumptions!C8)/12</f>
        <v>531250</v>
      </c>
      <c r="L6" s="17" t="n">
        <f aca="false">(Assumptions!C6*Assumptions!C8)/12</f>
        <v>531250</v>
      </c>
      <c r="M6" s="17" t="n">
        <f aca="false">(Assumptions!C6*Assumptions!C8)/12</f>
        <v>531250</v>
      </c>
      <c r="N6" s="17" t="n">
        <f aca="false">(Assumptions!C6*Assumptions!C8)/12</f>
        <v>531250</v>
      </c>
      <c r="O6" s="18" t="n">
        <f aca="false">SUM(C6:N6)</f>
        <v>6375000</v>
      </c>
    </row>
    <row r="7" customFormat="false" ht="15" hidden="false" customHeight="true" outlineLevel="0" collapsed="false">
      <c r="B7" s="12" t="s">
        <v>77</v>
      </c>
      <c r="C7" s="19" t="n">
        <f aca="false">(Assumptions!C6*Assumptions!C9)/12</f>
        <v>177083.333333333</v>
      </c>
      <c r="D7" s="19" t="n">
        <f aca="false">(Assumptions!C6*Assumptions!C9)/12</f>
        <v>177083.333333333</v>
      </c>
      <c r="E7" s="19" t="n">
        <f aca="false">(Assumptions!C6*Assumptions!C9)/12</f>
        <v>177083.333333333</v>
      </c>
      <c r="F7" s="19" t="n">
        <f aca="false">(Assumptions!C6*Assumptions!C9)/12</f>
        <v>177083.333333333</v>
      </c>
      <c r="G7" s="19" t="n">
        <f aca="false">(Assumptions!C6*Assumptions!C9)/12</f>
        <v>177083.333333333</v>
      </c>
      <c r="H7" s="19" t="n">
        <f aca="false">(Assumptions!C6*Assumptions!C9)/12</f>
        <v>177083.333333333</v>
      </c>
      <c r="I7" s="19" t="n">
        <f aca="false">(Assumptions!C6*Assumptions!C9)/12</f>
        <v>177083.333333333</v>
      </c>
      <c r="J7" s="19" t="n">
        <f aca="false">(Assumptions!C6*Assumptions!C9)/12</f>
        <v>177083.333333333</v>
      </c>
      <c r="K7" s="19" t="n">
        <f aca="false">(Assumptions!C6*Assumptions!C9)/12</f>
        <v>177083.333333333</v>
      </c>
      <c r="L7" s="19" t="n">
        <f aca="false">(Assumptions!C6*Assumptions!C9)/12</f>
        <v>177083.333333333</v>
      </c>
      <c r="M7" s="19" t="n">
        <f aca="false">(Assumptions!C6*Assumptions!C9)/12</f>
        <v>177083.333333333</v>
      </c>
      <c r="N7" s="19" t="n">
        <f aca="false">(Assumptions!C6*Assumptions!C9)/12</f>
        <v>177083.333333333</v>
      </c>
      <c r="O7" s="20" t="n">
        <f aca="false">SUM(C7:N7)</f>
        <v>2125000</v>
      </c>
    </row>
    <row r="8" customFormat="false" ht="15.75" hidden="false" customHeight="true" outlineLevel="0" collapsed="false">
      <c r="B8" s="21" t="s">
        <v>78</v>
      </c>
      <c r="C8" s="22" t="n">
        <f aca="false">SUM(C6:C7)</f>
        <v>708333.333333333</v>
      </c>
      <c r="D8" s="22" t="n">
        <f aca="false">SUM(D6:D7)</f>
        <v>708333.333333333</v>
      </c>
      <c r="E8" s="22" t="n">
        <f aca="false">SUM(E6:E7)</f>
        <v>708333.333333333</v>
      </c>
      <c r="F8" s="22" t="n">
        <f aca="false">SUM(F6:F7)</f>
        <v>708333.333333333</v>
      </c>
      <c r="G8" s="22" t="n">
        <f aca="false">SUM(G6:G7)</f>
        <v>708333.333333333</v>
      </c>
      <c r="H8" s="22" t="n">
        <f aca="false">SUM(H6:H7)</f>
        <v>708333.333333333</v>
      </c>
      <c r="I8" s="22" t="n">
        <f aca="false">SUM(I6:I7)</f>
        <v>708333.333333333</v>
      </c>
      <c r="J8" s="22" t="n">
        <f aca="false">SUM(J6:J7)</f>
        <v>708333.333333333</v>
      </c>
      <c r="K8" s="22" t="n">
        <f aca="false">SUM(K6:K7)</f>
        <v>708333.333333333</v>
      </c>
      <c r="L8" s="22" t="n">
        <f aca="false">SUM(L6:L7)</f>
        <v>708333.333333333</v>
      </c>
      <c r="M8" s="22" t="n">
        <f aca="false">SUM(M6:M7)</f>
        <v>708333.333333333</v>
      </c>
      <c r="N8" s="22" t="n">
        <f aca="false">SUM(N6:N7)</f>
        <v>708333.333333333</v>
      </c>
      <c r="O8" s="22" t="n">
        <f aca="false">SUM(C8:N8)</f>
        <v>8500000</v>
      </c>
    </row>
    <row r="10" customFormat="false" ht="15.75" hidden="false" customHeight="true" outlineLevel="0" collapsed="false">
      <c r="B10" s="8" t="s">
        <v>26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customFormat="false" ht="15" hidden="false" customHeight="true" outlineLevel="0" collapsed="false">
      <c r="B11" s="12" t="s">
        <v>79</v>
      </c>
      <c r="C11" s="19" t="n">
        <f aca="false">-((Assumptions!C6*Assumptions!C13)/12)</f>
        <v>-212500</v>
      </c>
      <c r="D11" s="19" t="n">
        <f aca="false">-((Assumptions!C6*Assumptions!C13)/12)</f>
        <v>-212500</v>
      </c>
      <c r="E11" s="19" t="n">
        <f aca="false">-((Assumptions!C6*Assumptions!C13)/12)</f>
        <v>-212500</v>
      </c>
      <c r="F11" s="19" t="n">
        <f aca="false">-((Assumptions!C6*Assumptions!C13)/12)</f>
        <v>-212500</v>
      </c>
      <c r="G11" s="19" t="n">
        <f aca="false">-((Assumptions!C6*Assumptions!C13)/12)</f>
        <v>-212500</v>
      </c>
      <c r="H11" s="19" t="n">
        <f aca="false">-((Assumptions!C6*Assumptions!C13)/12)</f>
        <v>-212500</v>
      </c>
      <c r="I11" s="19" t="n">
        <f aca="false">-((Assumptions!C6*Assumptions!C13)/12)</f>
        <v>-212500</v>
      </c>
      <c r="J11" s="19" t="n">
        <f aca="false">-((Assumptions!C6*Assumptions!C13)/12)</f>
        <v>-212500</v>
      </c>
      <c r="K11" s="19" t="n">
        <f aca="false">-((Assumptions!C6*Assumptions!C13)/12)</f>
        <v>-212500</v>
      </c>
      <c r="L11" s="19" t="n">
        <f aca="false">-((Assumptions!C6*Assumptions!C13)/12)</f>
        <v>-212500</v>
      </c>
      <c r="M11" s="19" t="n">
        <f aca="false">-((Assumptions!C6*Assumptions!C13)/12)</f>
        <v>-212500</v>
      </c>
      <c r="N11" s="19" t="n">
        <f aca="false">-((Assumptions!C6*Assumptions!C13)/12)</f>
        <v>-212500</v>
      </c>
      <c r="O11" s="20" t="n">
        <f aca="false">SUM(C11:N11)</f>
        <v>-2550000</v>
      </c>
    </row>
    <row r="12" customFormat="false" ht="15" hidden="false" customHeight="true" outlineLevel="0" collapsed="false">
      <c r="B12" s="9" t="s">
        <v>80</v>
      </c>
      <c r="C12" s="17" t="n">
        <f aca="false">-((Assumptions!C6*Assumptions!C14)/12)</f>
        <v>-106250</v>
      </c>
      <c r="D12" s="17" t="n">
        <f aca="false">-((Assumptions!C6*Assumptions!C14)/12)</f>
        <v>-106250</v>
      </c>
      <c r="E12" s="17" t="n">
        <f aca="false">-((Assumptions!C6*Assumptions!C14)/12)</f>
        <v>-106250</v>
      </c>
      <c r="F12" s="17" t="n">
        <f aca="false">-((Assumptions!C6*Assumptions!C14)/12)</f>
        <v>-106250</v>
      </c>
      <c r="G12" s="17" t="n">
        <f aca="false">-((Assumptions!C6*Assumptions!C14)/12)</f>
        <v>-106250</v>
      </c>
      <c r="H12" s="17" t="n">
        <f aca="false">-((Assumptions!C6*Assumptions!C14)/12)</f>
        <v>-106250</v>
      </c>
      <c r="I12" s="17" t="n">
        <f aca="false">-((Assumptions!C6*Assumptions!C14)/12)</f>
        <v>-106250</v>
      </c>
      <c r="J12" s="17" t="n">
        <f aca="false">-((Assumptions!C6*Assumptions!C14)/12)</f>
        <v>-106250</v>
      </c>
      <c r="K12" s="17" t="n">
        <f aca="false">-((Assumptions!C6*Assumptions!C14)/12)</f>
        <v>-106250</v>
      </c>
      <c r="L12" s="17" t="n">
        <f aca="false">-((Assumptions!C6*Assumptions!C14)/12)</f>
        <v>-106250</v>
      </c>
      <c r="M12" s="17" t="n">
        <f aca="false">-((Assumptions!C6*Assumptions!C14)/12)</f>
        <v>-106250</v>
      </c>
      <c r="N12" s="17" t="n">
        <f aca="false">-((Assumptions!C6*Assumptions!C14)/12)</f>
        <v>-106250</v>
      </c>
      <c r="O12" s="18" t="n">
        <f aca="false">SUM(C12:N12)</f>
        <v>-1275000</v>
      </c>
    </row>
    <row r="13" customFormat="false" ht="15" hidden="false" customHeight="true" outlineLevel="0" collapsed="false">
      <c r="B13" s="12" t="s">
        <v>81</v>
      </c>
      <c r="C13" s="19" t="n">
        <f aca="false">-((Assumptions!C6*Assumptions!C15)/12)</f>
        <v>-49583.3333333333</v>
      </c>
      <c r="D13" s="19" t="n">
        <f aca="false">-((Assumptions!C6*Assumptions!C15)/12)</f>
        <v>-49583.3333333333</v>
      </c>
      <c r="E13" s="19" t="n">
        <f aca="false">-((Assumptions!C6*Assumptions!C15)/12)</f>
        <v>-49583.3333333333</v>
      </c>
      <c r="F13" s="19" t="n">
        <f aca="false">-((Assumptions!C6*Assumptions!C15)/12)</f>
        <v>-49583.3333333333</v>
      </c>
      <c r="G13" s="19" t="n">
        <f aca="false">-((Assumptions!C6*Assumptions!C15)/12)</f>
        <v>-49583.3333333333</v>
      </c>
      <c r="H13" s="19" t="n">
        <f aca="false">-((Assumptions!C6*Assumptions!C15)/12)</f>
        <v>-49583.3333333333</v>
      </c>
      <c r="I13" s="19" t="n">
        <f aca="false">-((Assumptions!C6*Assumptions!C15)/12)</f>
        <v>-49583.3333333333</v>
      </c>
      <c r="J13" s="19" t="n">
        <f aca="false">-((Assumptions!C6*Assumptions!C15)/12)</f>
        <v>-49583.3333333333</v>
      </c>
      <c r="K13" s="19" t="n">
        <f aca="false">-((Assumptions!C6*Assumptions!C15)/12)</f>
        <v>-49583.3333333333</v>
      </c>
      <c r="L13" s="19" t="n">
        <f aca="false">-((Assumptions!C6*Assumptions!C15)/12)</f>
        <v>-49583.3333333333</v>
      </c>
      <c r="M13" s="19" t="n">
        <f aca="false">-((Assumptions!C6*Assumptions!C15)/12)</f>
        <v>-49583.3333333333</v>
      </c>
      <c r="N13" s="19" t="n">
        <f aca="false">-((Assumptions!C6*Assumptions!C15)/12)</f>
        <v>-49583.3333333333</v>
      </c>
      <c r="O13" s="20" t="n">
        <f aca="false">SUM(C13:N13)</f>
        <v>-595000</v>
      </c>
    </row>
    <row r="14" customFormat="false" ht="15.75" hidden="false" customHeight="true" outlineLevel="0" collapsed="false">
      <c r="B14" s="21" t="s">
        <v>82</v>
      </c>
      <c r="C14" s="22" t="n">
        <f aca="false">SUM(C11:C13)</f>
        <v>-368333.333333333</v>
      </c>
      <c r="D14" s="22" t="n">
        <f aca="false">SUM(D11:D13)</f>
        <v>-368333.333333333</v>
      </c>
      <c r="E14" s="22" t="n">
        <f aca="false">SUM(E11:E13)</f>
        <v>-368333.333333333</v>
      </c>
      <c r="F14" s="22" t="n">
        <f aca="false">SUM(F11:F13)</f>
        <v>-368333.333333333</v>
      </c>
      <c r="G14" s="22" t="n">
        <f aca="false">SUM(G11:G13)</f>
        <v>-368333.333333333</v>
      </c>
      <c r="H14" s="22" t="n">
        <f aca="false">SUM(H11:H13)</f>
        <v>-368333.333333333</v>
      </c>
      <c r="I14" s="22" t="n">
        <f aca="false">SUM(I11:I13)</f>
        <v>-368333.333333333</v>
      </c>
      <c r="J14" s="22" t="n">
        <f aca="false">SUM(J11:J13)</f>
        <v>-368333.333333333</v>
      </c>
      <c r="K14" s="22" t="n">
        <f aca="false">SUM(K11:K13)</f>
        <v>-368333.333333333</v>
      </c>
      <c r="L14" s="22" t="n">
        <f aca="false">SUM(L11:L13)</f>
        <v>-368333.333333333</v>
      </c>
      <c r="M14" s="22" t="n">
        <f aca="false">SUM(M11:M13)</f>
        <v>-368333.333333333</v>
      </c>
      <c r="N14" s="22" t="n">
        <f aca="false">SUM(N11:N13)</f>
        <v>-368333.333333333</v>
      </c>
      <c r="O14" s="22" t="n">
        <f aca="false">SUM(C14:N14)</f>
        <v>-4420000</v>
      </c>
    </row>
    <row r="16" customFormat="false" ht="15.75" hidden="false" customHeight="true" outlineLevel="0" collapsed="false">
      <c r="B16" s="21" t="s">
        <v>83</v>
      </c>
      <c r="C16" s="22" t="n">
        <f aca="false">C8-C14</f>
        <v>1076666.66666667</v>
      </c>
      <c r="D16" s="22" t="n">
        <f aca="false">D8-D14</f>
        <v>1076666.66666667</v>
      </c>
      <c r="E16" s="22" t="n">
        <f aca="false">E8-E14</f>
        <v>1076666.66666667</v>
      </c>
      <c r="F16" s="22" t="n">
        <f aca="false">F8-F14</f>
        <v>1076666.66666667</v>
      </c>
      <c r="G16" s="22" t="n">
        <f aca="false">G8-G14</f>
        <v>1076666.66666667</v>
      </c>
      <c r="H16" s="22" t="n">
        <f aca="false">H8-H14</f>
        <v>1076666.66666667</v>
      </c>
      <c r="I16" s="22" t="n">
        <f aca="false">I8-I14</f>
        <v>1076666.66666667</v>
      </c>
      <c r="J16" s="22" t="n">
        <f aca="false">J8-J14</f>
        <v>1076666.66666667</v>
      </c>
      <c r="K16" s="22" t="n">
        <f aca="false">K8-K14</f>
        <v>1076666.66666667</v>
      </c>
      <c r="L16" s="22" t="n">
        <f aca="false">L8-L14</f>
        <v>1076666.66666667</v>
      </c>
      <c r="M16" s="22" t="n">
        <f aca="false">M8-M14</f>
        <v>1076666.66666667</v>
      </c>
      <c r="N16" s="22" t="n">
        <f aca="false">N8-N14</f>
        <v>1076666.66666667</v>
      </c>
      <c r="O16" s="22" t="n">
        <f aca="false">SUM(C16:N16)</f>
        <v>12920000</v>
      </c>
    </row>
    <row r="18" customFormat="false" ht="15.75" hidden="false" customHeight="true" outlineLevel="0" collapsed="false">
      <c r="B18" s="8" t="s">
        <v>33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customFormat="false" ht="15" hidden="false" customHeight="true" outlineLevel="0" collapsed="false">
      <c r="B19" s="12" t="s">
        <v>84</v>
      </c>
      <c r="C19" s="19" t="n">
        <f aca="false">-((Assumptions!C18)/12)</f>
        <v>-150000</v>
      </c>
      <c r="D19" s="19" t="n">
        <f aca="false">-((Assumptions!C18)/12)</f>
        <v>-150000</v>
      </c>
      <c r="E19" s="19" t="n">
        <f aca="false">-((Assumptions!C18)/12)</f>
        <v>-150000</v>
      </c>
      <c r="F19" s="19" t="n">
        <f aca="false">-((Assumptions!C18)/12)</f>
        <v>-150000</v>
      </c>
      <c r="G19" s="19" t="n">
        <f aca="false">-((Assumptions!C18)/12)</f>
        <v>-150000</v>
      </c>
      <c r="H19" s="19" t="n">
        <f aca="false">-((Assumptions!C18)/12)</f>
        <v>-150000</v>
      </c>
      <c r="I19" s="19" t="n">
        <f aca="false">-((Assumptions!C18)/12)</f>
        <v>-150000</v>
      </c>
      <c r="J19" s="19" t="n">
        <f aca="false">-((Assumptions!C18)/12)</f>
        <v>-150000</v>
      </c>
      <c r="K19" s="19" t="n">
        <f aca="false">-((Assumptions!C18)/12)</f>
        <v>-150000</v>
      </c>
      <c r="L19" s="19" t="n">
        <f aca="false">-((Assumptions!C18)/12)</f>
        <v>-150000</v>
      </c>
      <c r="M19" s="19" t="n">
        <f aca="false">-((Assumptions!C18)/12)</f>
        <v>-150000</v>
      </c>
      <c r="N19" s="19" t="n">
        <f aca="false">-((Assumptions!C18)/12)</f>
        <v>-150000</v>
      </c>
      <c r="O19" s="20" t="n">
        <f aca="false">SUM(C19:N19)</f>
        <v>-1800000</v>
      </c>
    </row>
    <row r="20" customFormat="false" ht="15" hidden="false" customHeight="true" outlineLevel="0" collapsed="false">
      <c r="B20" s="9" t="s">
        <v>85</v>
      </c>
      <c r="C20" s="17" t="n">
        <f aca="false">-((Assumptions!C20)/12)</f>
        <v>-20000</v>
      </c>
      <c r="D20" s="17" t="n">
        <f aca="false">-((Assumptions!C20)/12)</f>
        <v>-20000</v>
      </c>
      <c r="E20" s="17" t="n">
        <f aca="false">-((Assumptions!C20)/12)</f>
        <v>-20000</v>
      </c>
      <c r="F20" s="17" t="n">
        <f aca="false">-((Assumptions!C20)/12)</f>
        <v>-20000</v>
      </c>
      <c r="G20" s="17" t="n">
        <f aca="false">-((Assumptions!C20)/12)</f>
        <v>-20000</v>
      </c>
      <c r="H20" s="17" t="n">
        <f aca="false">-((Assumptions!C20)/12)</f>
        <v>-20000</v>
      </c>
      <c r="I20" s="17" t="n">
        <f aca="false">-((Assumptions!C20)/12)</f>
        <v>-20000</v>
      </c>
      <c r="J20" s="17" t="n">
        <f aca="false">-((Assumptions!C20)/12)</f>
        <v>-20000</v>
      </c>
      <c r="K20" s="17" t="n">
        <f aca="false">-((Assumptions!C20)/12)</f>
        <v>-20000</v>
      </c>
      <c r="L20" s="17" t="n">
        <f aca="false">-((Assumptions!C20)/12)</f>
        <v>-20000</v>
      </c>
      <c r="M20" s="17" t="n">
        <f aca="false">-((Assumptions!C20)/12)</f>
        <v>-20000</v>
      </c>
      <c r="N20" s="17" t="n">
        <f aca="false">-((Assumptions!C20)/12)</f>
        <v>-20000</v>
      </c>
      <c r="O20" s="18" t="n">
        <f aca="false">SUM(C20:N20)</f>
        <v>-240000</v>
      </c>
    </row>
    <row r="21" customFormat="false" ht="15" hidden="false" customHeight="true" outlineLevel="0" collapsed="false">
      <c r="B21" s="12" t="s">
        <v>86</v>
      </c>
      <c r="C21" s="19" t="n">
        <f aca="false">-((Assumptions!C21)/12)</f>
        <v>-28333.3333333333</v>
      </c>
      <c r="D21" s="19" t="n">
        <f aca="false">-((Assumptions!C21)/12)</f>
        <v>-28333.3333333333</v>
      </c>
      <c r="E21" s="19" t="n">
        <f aca="false">-((Assumptions!C21)/12)</f>
        <v>-28333.3333333333</v>
      </c>
      <c r="F21" s="19" t="n">
        <f aca="false">-((Assumptions!C21)/12)</f>
        <v>-28333.3333333333</v>
      </c>
      <c r="G21" s="19" t="n">
        <f aca="false">-((Assumptions!C21)/12)</f>
        <v>-28333.3333333333</v>
      </c>
      <c r="H21" s="19" t="n">
        <f aca="false">-((Assumptions!C21)/12)</f>
        <v>-28333.3333333333</v>
      </c>
      <c r="I21" s="19" t="n">
        <f aca="false">-((Assumptions!C21)/12)</f>
        <v>-28333.3333333333</v>
      </c>
      <c r="J21" s="19" t="n">
        <f aca="false">-((Assumptions!C21)/12)</f>
        <v>-28333.3333333333</v>
      </c>
      <c r="K21" s="19" t="n">
        <f aca="false">-((Assumptions!C21)/12)</f>
        <v>-28333.3333333333</v>
      </c>
      <c r="L21" s="19" t="n">
        <f aca="false">-((Assumptions!C21)/12)</f>
        <v>-28333.3333333333</v>
      </c>
      <c r="M21" s="19" t="n">
        <f aca="false">-((Assumptions!C21)/12)</f>
        <v>-28333.3333333333</v>
      </c>
      <c r="N21" s="19" t="n">
        <f aca="false">-((Assumptions!C21)/12)</f>
        <v>-28333.3333333333</v>
      </c>
      <c r="O21" s="20" t="n">
        <f aca="false">SUM(C21:N21)</f>
        <v>-340000</v>
      </c>
    </row>
    <row r="22" customFormat="false" ht="15" hidden="false" customHeight="true" outlineLevel="0" collapsed="false">
      <c r="B22" s="9" t="s">
        <v>87</v>
      </c>
      <c r="C22" s="17" t="n">
        <f aca="false">-((Assumptions!C22)/12)</f>
        <v>-10000</v>
      </c>
      <c r="D22" s="17" t="n">
        <f aca="false">-((Assumptions!C22)/12)</f>
        <v>-10000</v>
      </c>
      <c r="E22" s="17" t="n">
        <f aca="false">-((Assumptions!C22)/12)</f>
        <v>-10000</v>
      </c>
      <c r="F22" s="17" t="n">
        <f aca="false">-((Assumptions!C22)/12)</f>
        <v>-10000</v>
      </c>
      <c r="G22" s="17" t="n">
        <f aca="false">-((Assumptions!C22)/12)</f>
        <v>-10000</v>
      </c>
      <c r="H22" s="17" t="n">
        <f aca="false">-((Assumptions!C22)/12)</f>
        <v>-10000</v>
      </c>
      <c r="I22" s="17" t="n">
        <f aca="false">-((Assumptions!C22)/12)</f>
        <v>-10000</v>
      </c>
      <c r="J22" s="17" t="n">
        <f aca="false">-((Assumptions!C22)/12)</f>
        <v>-10000</v>
      </c>
      <c r="K22" s="17" t="n">
        <f aca="false">-((Assumptions!C22)/12)</f>
        <v>-10000</v>
      </c>
      <c r="L22" s="17" t="n">
        <f aca="false">-((Assumptions!C22)/12)</f>
        <v>-10000</v>
      </c>
      <c r="M22" s="17" t="n">
        <f aca="false">-((Assumptions!C22)/12)</f>
        <v>-10000</v>
      </c>
      <c r="N22" s="17" t="n">
        <f aca="false">-((Assumptions!C22)/12)</f>
        <v>-10000</v>
      </c>
      <c r="O22" s="18" t="n">
        <f aca="false">SUM(C22:N22)</f>
        <v>-120000</v>
      </c>
    </row>
    <row r="23" customFormat="false" ht="15" hidden="false" customHeight="true" outlineLevel="0" collapsed="false">
      <c r="B23" s="12" t="s">
        <v>88</v>
      </c>
      <c r="C23" s="19" t="n">
        <f aca="false">-((Assumptions!C23)/12)</f>
        <v>-5000</v>
      </c>
      <c r="D23" s="19" t="n">
        <f aca="false">-((Assumptions!C23)/12)</f>
        <v>-5000</v>
      </c>
      <c r="E23" s="19" t="n">
        <f aca="false">-((Assumptions!C23)/12)</f>
        <v>-5000</v>
      </c>
      <c r="F23" s="19" t="n">
        <f aca="false">-((Assumptions!C23)/12)</f>
        <v>-5000</v>
      </c>
      <c r="G23" s="19" t="n">
        <f aca="false">-((Assumptions!C23)/12)</f>
        <v>-5000</v>
      </c>
      <c r="H23" s="19" t="n">
        <f aca="false">-((Assumptions!C23)/12)</f>
        <v>-5000</v>
      </c>
      <c r="I23" s="19" t="n">
        <f aca="false">-((Assumptions!C23)/12)</f>
        <v>-5000</v>
      </c>
      <c r="J23" s="19" t="n">
        <f aca="false">-((Assumptions!C23)/12)</f>
        <v>-5000</v>
      </c>
      <c r="K23" s="19" t="n">
        <f aca="false">-((Assumptions!C23)/12)</f>
        <v>-5000</v>
      </c>
      <c r="L23" s="19" t="n">
        <f aca="false">-((Assumptions!C23)/12)</f>
        <v>-5000</v>
      </c>
      <c r="M23" s="19" t="n">
        <f aca="false">-((Assumptions!C23)/12)</f>
        <v>-5000</v>
      </c>
      <c r="N23" s="19" t="n">
        <f aca="false">-((Assumptions!C23)/12)</f>
        <v>-5000</v>
      </c>
      <c r="O23" s="20" t="n">
        <f aca="false">SUM(C23:N23)</f>
        <v>-60000</v>
      </c>
    </row>
    <row r="24" customFormat="false" ht="15" hidden="false" customHeight="true" outlineLevel="0" collapsed="false">
      <c r="B24" s="9" t="s">
        <v>89</v>
      </c>
      <c r="C24" s="17" t="n">
        <f aca="false">-((Assumptions!C24)/12)</f>
        <v>-7500</v>
      </c>
      <c r="D24" s="17" t="n">
        <f aca="false">-((Assumptions!C24)/12)</f>
        <v>-7500</v>
      </c>
      <c r="E24" s="17" t="n">
        <f aca="false">-((Assumptions!C24)/12)</f>
        <v>-7500</v>
      </c>
      <c r="F24" s="17" t="n">
        <f aca="false">-((Assumptions!C24)/12)</f>
        <v>-7500</v>
      </c>
      <c r="G24" s="17" t="n">
        <f aca="false">-((Assumptions!C24)/12)</f>
        <v>-7500</v>
      </c>
      <c r="H24" s="17" t="n">
        <f aca="false">-((Assumptions!C24)/12)</f>
        <v>-7500</v>
      </c>
      <c r="I24" s="17" t="n">
        <f aca="false">-((Assumptions!C24)/12)</f>
        <v>-7500</v>
      </c>
      <c r="J24" s="17" t="n">
        <f aca="false">-((Assumptions!C24)/12)</f>
        <v>-7500</v>
      </c>
      <c r="K24" s="17" t="n">
        <f aca="false">-((Assumptions!C24)/12)</f>
        <v>-7500</v>
      </c>
      <c r="L24" s="17" t="n">
        <f aca="false">-((Assumptions!C24)/12)</f>
        <v>-7500</v>
      </c>
      <c r="M24" s="17" t="n">
        <f aca="false">-((Assumptions!C24)/12)</f>
        <v>-7500</v>
      </c>
      <c r="N24" s="17" t="n">
        <f aca="false">-((Assumptions!C24)/12)</f>
        <v>-7500</v>
      </c>
      <c r="O24" s="18" t="n">
        <f aca="false">SUM(C24:N24)</f>
        <v>-90000</v>
      </c>
    </row>
    <row r="25" customFormat="false" ht="15" hidden="false" customHeight="true" outlineLevel="0" collapsed="false">
      <c r="B25" s="12" t="s">
        <v>90</v>
      </c>
      <c r="C25" s="19" t="n">
        <f aca="false">-((Assumptions!C25)/12)</f>
        <v>-12500</v>
      </c>
      <c r="D25" s="19" t="n">
        <f aca="false">-((Assumptions!C25)/12)</f>
        <v>-12500</v>
      </c>
      <c r="E25" s="19" t="n">
        <f aca="false">-((Assumptions!C25)/12)</f>
        <v>-12500</v>
      </c>
      <c r="F25" s="19" t="n">
        <f aca="false">-((Assumptions!C25)/12)</f>
        <v>-12500</v>
      </c>
      <c r="G25" s="19" t="n">
        <f aca="false">-((Assumptions!C25)/12)</f>
        <v>-12500</v>
      </c>
      <c r="H25" s="19" t="n">
        <f aca="false">-((Assumptions!C25)/12)</f>
        <v>-12500</v>
      </c>
      <c r="I25" s="19" t="n">
        <f aca="false">-((Assumptions!C25)/12)</f>
        <v>-12500</v>
      </c>
      <c r="J25" s="19" t="n">
        <f aca="false">-((Assumptions!C25)/12)</f>
        <v>-12500</v>
      </c>
      <c r="K25" s="19" t="n">
        <f aca="false">-((Assumptions!C25)/12)</f>
        <v>-12500</v>
      </c>
      <c r="L25" s="19" t="n">
        <f aca="false">-((Assumptions!C25)/12)</f>
        <v>-12500</v>
      </c>
      <c r="M25" s="19" t="n">
        <f aca="false">-((Assumptions!C25)/12)</f>
        <v>-12500</v>
      </c>
      <c r="N25" s="19" t="n">
        <f aca="false">-((Assumptions!C25)/12)</f>
        <v>-12500</v>
      </c>
      <c r="O25" s="20" t="n">
        <f aca="false">SUM(C25:N25)</f>
        <v>-150000</v>
      </c>
    </row>
    <row r="26" customFormat="false" ht="15" hidden="false" customHeight="true" outlineLevel="0" collapsed="false">
      <c r="B26" s="9" t="s">
        <v>91</v>
      </c>
      <c r="C26" s="17" t="n">
        <f aca="false">-((Assumptions!C26)/12)</f>
        <v>-6250</v>
      </c>
      <c r="D26" s="17" t="n">
        <f aca="false">-((Assumptions!C26)/12)</f>
        <v>-6250</v>
      </c>
      <c r="E26" s="17" t="n">
        <f aca="false">-((Assumptions!C26)/12)</f>
        <v>-6250</v>
      </c>
      <c r="F26" s="17" t="n">
        <f aca="false">-((Assumptions!C26)/12)</f>
        <v>-6250</v>
      </c>
      <c r="G26" s="17" t="n">
        <f aca="false">-((Assumptions!C26)/12)</f>
        <v>-6250</v>
      </c>
      <c r="H26" s="17" t="n">
        <f aca="false">-((Assumptions!C26)/12)</f>
        <v>-6250</v>
      </c>
      <c r="I26" s="17" t="n">
        <f aca="false">-((Assumptions!C26)/12)</f>
        <v>-6250</v>
      </c>
      <c r="J26" s="17" t="n">
        <f aca="false">-((Assumptions!C26)/12)</f>
        <v>-6250</v>
      </c>
      <c r="K26" s="17" t="n">
        <f aca="false">-((Assumptions!C26)/12)</f>
        <v>-6250</v>
      </c>
      <c r="L26" s="17" t="n">
        <f aca="false">-((Assumptions!C26)/12)</f>
        <v>-6250</v>
      </c>
      <c r="M26" s="17" t="n">
        <f aca="false">-((Assumptions!C26)/12)</f>
        <v>-6250</v>
      </c>
      <c r="N26" s="17" t="n">
        <f aca="false">-((Assumptions!C26)/12)</f>
        <v>-6250</v>
      </c>
      <c r="O26" s="18" t="n">
        <f aca="false">SUM(C26:N26)</f>
        <v>-75000</v>
      </c>
    </row>
    <row r="27" customFormat="false" ht="15.75" hidden="false" customHeight="true" outlineLevel="0" collapsed="false">
      <c r="B27" s="21" t="s">
        <v>92</v>
      </c>
      <c r="C27" s="22" t="n">
        <f aca="false">SUM(C19:C26)</f>
        <v>-239583.333333333</v>
      </c>
      <c r="D27" s="22" t="n">
        <f aca="false">SUM(D19:D26)</f>
        <v>-239583.333333333</v>
      </c>
      <c r="E27" s="22" t="n">
        <f aca="false">SUM(E19:E26)</f>
        <v>-239583.333333333</v>
      </c>
      <c r="F27" s="22" t="n">
        <f aca="false">SUM(F19:F26)</f>
        <v>-239583.333333333</v>
      </c>
      <c r="G27" s="22" t="n">
        <f aca="false">SUM(G19:G26)</f>
        <v>-239583.333333333</v>
      </c>
      <c r="H27" s="22" t="n">
        <f aca="false">SUM(H19:H26)</f>
        <v>-239583.333333333</v>
      </c>
      <c r="I27" s="22" t="n">
        <f aca="false">SUM(I19:I26)</f>
        <v>-239583.333333333</v>
      </c>
      <c r="J27" s="22" t="n">
        <f aca="false">SUM(J19:J26)</f>
        <v>-239583.333333333</v>
      </c>
      <c r="K27" s="22" t="n">
        <f aca="false">SUM(K19:K26)</f>
        <v>-239583.333333333</v>
      </c>
      <c r="L27" s="22" t="n">
        <f aca="false">SUM(L19:L26)</f>
        <v>-239583.333333333</v>
      </c>
      <c r="M27" s="22" t="n">
        <f aca="false">SUM(M19:M26)</f>
        <v>-239583.333333333</v>
      </c>
      <c r="N27" s="22" t="n">
        <f aca="false">SUM(N19:N26)</f>
        <v>-239583.333333333</v>
      </c>
      <c r="O27" s="22" t="n">
        <f aca="false">SUM(C27:N27)</f>
        <v>-2875000</v>
      </c>
    </row>
    <row r="29" customFormat="false" ht="15.75" hidden="false" customHeight="true" outlineLevel="0" collapsed="false">
      <c r="B29" s="21" t="s">
        <v>93</v>
      </c>
      <c r="C29" s="22" t="n">
        <f aca="false">C16-C27</f>
        <v>1316250</v>
      </c>
      <c r="D29" s="22" t="n">
        <f aca="false">D16-D27</f>
        <v>1316250</v>
      </c>
      <c r="E29" s="22" t="n">
        <f aca="false">E16-E27</f>
        <v>1316250</v>
      </c>
      <c r="F29" s="22" t="n">
        <f aca="false">F16-F27</f>
        <v>1316250</v>
      </c>
      <c r="G29" s="22" t="n">
        <f aca="false">G16-G27</f>
        <v>1316250</v>
      </c>
      <c r="H29" s="22" t="n">
        <f aca="false">H16-H27</f>
        <v>1316250</v>
      </c>
      <c r="I29" s="22" t="n">
        <f aca="false">I16-I27</f>
        <v>1316250</v>
      </c>
      <c r="J29" s="22" t="n">
        <f aca="false">J16-J27</f>
        <v>1316250</v>
      </c>
      <c r="K29" s="22" t="n">
        <f aca="false">K16-K27</f>
        <v>1316250</v>
      </c>
      <c r="L29" s="22" t="n">
        <f aca="false">L16-L27</f>
        <v>1316250</v>
      </c>
      <c r="M29" s="22" t="n">
        <f aca="false">M16-M27</f>
        <v>1316250</v>
      </c>
      <c r="N29" s="22" t="n">
        <f aca="false">N16-N27</f>
        <v>1316250</v>
      </c>
      <c r="O29" s="22" t="n">
        <f aca="false">SUM(C29:N29)</f>
        <v>15795000</v>
      </c>
    </row>
    <row r="31" customFormat="false" ht="15.75" hidden="false" customHeight="true" outlineLevel="0" collapsed="false">
      <c r="B31" s="8" t="s">
        <v>94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customFormat="false" ht="15" hidden="false" customHeight="true" outlineLevel="0" collapsed="false">
      <c r="B32" s="9" t="s">
        <v>95</v>
      </c>
      <c r="C32" s="17" t="n">
        <f aca="false">-((Assumptions!C30)/12)</f>
        <v>-3750</v>
      </c>
      <c r="D32" s="17" t="n">
        <f aca="false">-((Assumptions!C30)/12)</f>
        <v>-3750</v>
      </c>
      <c r="E32" s="17" t="n">
        <f aca="false">-((Assumptions!C30)/12)</f>
        <v>-3750</v>
      </c>
      <c r="F32" s="17" t="n">
        <f aca="false">-((Assumptions!C30)/12)</f>
        <v>-3750</v>
      </c>
      <c r="G32" s="17" t="n">
        <f aca="false">-((Assumptions!C30)/12)</f>
        <v>-3750</v>
      </c>
      <c r="H32" s="17" t="n">
        <f aca="false">-((Assumptions!C30)/12)</f>
        <v>-3750</v>
      </c>
      <c r="I32" s="17" t="n">
        <f aca="false">-((Assumptions!C30)/12)</f>
        <v>-3750</v>
      </c>
      <c r="J32" s="17" t="n">
        <f aca="false">-((Assumptions!C30)/12)</f>
        <v>-3750</v>
      </c>
      <c r="K32" s="17" t="n">
        <f aca="false">-((Assumptions!C30)/12)</f>
        <v>-3750</v>
      </c>
      <c r="L32" s="17" t="n">
        <f aca="false">-((Assumptions!C30)/12)</f>
        <v>-3750</v>
      </c>
      <c r="M32" s="17" t="n">
        <f aca="false">-((Assumptions!C30)/12)</f>
        <v>-3750</v>
      </c>
      <c r="N32" s="17" t="n">
        <f aca="false">-((Assumptions!C30)/12)</f>
        <v>-3750</v>
      </c>
      <c r="O32" s="18" t="n">
        <f aca="false">SUM(C32:N32)</f>
        <v>-45000</v>
      </c>
    </row>
    <row r="33" customFormat="false" ht="15.75" hidden="false" customHeight="true" outlineLevel="0" collapsed="false">
      <c r="B33" s="21" t="s">
        <v>96</v>
      </c>
      <c r="C33" s="22" t="n">
        <f aca="false">SUM(C32:C32)</f>
        <v>-3750</v>
      </c>
      <c r="D33" s="22" t="n">
        <f aca="false">SUM(D32:D32)</f>
        <v>-3750</v>
      </c>
      <c r="E33" s="22" t="n">
        <f aca="false">SUM(E32:E32)</f>
        <v>-3750</v>
      </c>
      <c r="F33" s="22" t="n">
        <f aca="false">SUM(F32:F32)</f>
        <v>-3750</v>
      </c>
      <c r="G33" s="22" t="n">
        <f aca="false">SUM(G32:G32)</f>
        <v>-3750</v>
      </c>
      <c r="H33" s="22" t="n">
        <f aca="false">SUM(H32:H32)</f>
        <v>-3750</v>
      </c>
      <c r="I33" s="22" t="n">
        <f aca="false">SUM(I32:I32)</f>
        <v>-3750</v>
      </c>
      <c r="J33" s="22" t="n">
        <f aca="false">SUM(J32:J32)</f>
        <v>-3750</v>
      </c>
      <c r="K33" s="22" t="n">
        <f aca="false">SUM(K32:K32)</f>
        <v>-3750</v>
      </c>
      <c r="L33" s="22" t="n">
        <f aca="false">SUM(L32:L32)</f>
        <v>-3750</v>
      </c>
      <c r="M33" s="22" t="n">
        <f aca="false">SUM(M32:M32)</f>
        <v>-3750</v>
      </c>
      <c r="N33" s="22" t="n">
        <f aca="false">SUM(N32:N32)</f>
        <v>-3750</v>
      </c>
      <c r="O33" s="22" t="n">
        <f aca="false">SUM(C33:N33)</f>
        <v>-45000</v>
      </c>
    </row>
    <row r="35" customFormat="false" ht="15.75" hidden="false" customHeight="true" outlineLevel="0" collapsed="false">
      <c r="B35" s="21" t="s">
        <v>97</v>
      </c>
      <c r="C35" s="22" t="n">
        <f aca="false">C29-C33</f>
        <v>1320000</v>
      </c>
      <c r="D35" s="22" t="n">
        <f aca="false">D29-D33</f>
        <v>1320000</v>
      </c>
      <c r="E35" s="22" t="n">
        <f aca="false">E29-E33</f>
        <v>1320000</v>
      </c>
      <c r="F35" s="22" t="n">
        <f aca="false">F29-F33</f>
        <v>1320000</v>
      </c>
      <c r="G35" s="22" t="n">
        <f aca="false">G29-G33</f>
        <v>1320000</v>
      </c>
      <c r="H35" s="22" t="n">
        <f aca="false">H29-H33</f>
        <v>1320000</v>
      </c>
      <c r="I35" s="22" t="n">
        <f aca="false">I29-I33</f>
        <v>1320000</v>
      </c>
      <c r="J35" s="22" t="n">
        <f aca="false">J29-J33</f>
        <v>1320000</v>
      </c>
      <c r="K35" s="22" t="n">
        <f aca="false">K29-K33</f>
        <v>1320000</v>
      </c>
      <c r="L35" s="22" t="n">
        <f aca="false">L29-L33</f>
        <v>1320000</v>
      </c>
      <c r="M35" s="22" t="n">
        <f aca="false">M29-M33</f>
        <v>1320000</v>
      </c>
      <c r="N35" s="22" t="n">
        <f aca="false">N29-N33</f>
        <v>1320000</v>
      </c>
      <c r="O35" s="22" t="n">
        <f aca="false">SUM(C35:N35)</f>
        <v>15840000</v>
      </c>
    </row>
    <row r="36" customFormat="false" ht="15" hidden="false" customHeight="true" outlineLevel="0" collapsed="false">
      <c r="B36" s="9" t="s">
        <v>98</v>
      </c>
      <c r="C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D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E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F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G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H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I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J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K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L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M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N36" s="17" t="n">
        <f aca="false">-((MAX(0,Assumptions!C6*Assumptions!C12-Assumptions!C18-Assumptions!C20-Assumptions!C21-Assumptions!C22-Assumptions!C23-Assumptions!C24-Assumptions!C25-Assumptions!C26-Assumptions!C30)*Assumptions!C29)/12)</f>
        <v>-33125</v>
      </c>
      <c r="O36" s="18" t="n">
        <f aca="false">SUM(C36:N36)</f>
        <v>-397500</v>
      </c>
    </row>
    <row r="38" customFormat="false" ht="15.75" hidden="false" customHeight="true" outlineLevel="0" collapsed="false">
      <c r="B38" s="21" t="s">
        <v>99</v>
      </c>
      <c r="C38" s="22" t="n">
        <f aca="false">C35-C36</f>
        <v>1353125</v>
      </c>
      <c r="D38" s="22" t="n">
        <f aca="false">D35-D36</f>
        <v>1353125</v>
      </c>
      <c r="E38" s="22" t="n">
        <f aca="false">E35-E36</f>
        <v>1353125</v>
      </c>
      <c r="F38" s="22" t="n">
        <f aca="false">F35-F36</f>
        <v>1353125</v>
      </c>
      <c r="G38" s="22" t="n">
        <f aca="false">G35-G36</f>
        <v>1353125</v>
      </c>
      <c r="H38" s="22" t="n">
        <f aca="false">H35-H36</f>
        <v>1353125</v>
      </c>
      <c r="I38" s="22" t="n">
        <f aca="false">I35-I36</f>
        <v>1353125</v>
      </c>
      <c r="J38" s="22" t="n">
        <f aca="false">J35-J36</f>
        <v>1353125</v>
      </c>
      <c r="K38" s="22" t="n">
        <f aca="false">K35-K36</f>
        <v>1353125</v>
      </c>
      <c r="L38" s="22" t="n">
        <f aca="false">L35-L36</f>
        <v>1353125</v>
      </c>
      <c r="M38" s="22" t="n">
        <f aca="false">M35-M36</f>
        <v>1353125</v>
      </c>
      <c r="N38" s="22" t="n">
        <f aca="false">N35-N36</f>
        <v>1353125</v>
      </c>
      <c r="O38" s="22" t="n">
        <f aca="false">SUM(C38:N38)</f>
        <v>16237500</v>
      </c>
    </row>
  </sheetData>
  <mergeCells count="6">
    <mergeCell ref="B1:O1"/>
    <mergeCell ref="B2:O2"/>
    <mergeCell ref="B5:O5"/>
    <mergeCell ref="B10:O10"/>
    <mergeCell ref="B18:O18"/>
    <mergeCell ref="B31:O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14" min="3" style="0" width="12"/>
    <col collapsed="false" customWidth="true" hidden="false" outlineLevel="0" max="15" min="15" style="0" width="14"/>
  </cols>
  <sheetData>
    <row r="1" customFormat="false" ht="31.5" hidden="false" customHeight="true" outlineLevel="0" collapsed="false">
      <c r="B1" s="5" t="s">
        <v>100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15" hidden="false" customHeight="false" outlineLevel="0" collapsed="false">
      <c r="B2" s="23" t="s">
        <v>101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4" customFormat="false" ht="18" hidden="false" customHeight="true" outlineLevel="0" collapsed="false">
      <c r="B4" s="7" t="s">
        <v>61</v>
      </c>
      <c r="C4" s="7" t="s">
        <v>62</v>
      </c>
      <c r="D4" s="7" t="s">
        <v>63</v>
      </c>
      <c r="E4" s="7" t="s">
        <v>64</v>
      </c>
      <c r="F4" s="7" t="s">
        <v>65</v>
      </c>
      <c r="G4" s="7" t="s">
        <v>66</v>
      </c>
      <c r="H4" s="7" t="s">
        <v>67</v>
      </c>
      <c r="I4" s="7" t="s">
        <v>68</v>
      </c>
      <c r="J4" s="7" t="s">
        <v>69</v>
      </c>
      <c r="K4" s="7" t="s">
        <v>70</v>
      </c>
      <c r="L4" s="7" t="s">
        <v>71</v>
      </c>
      <c r="M4" s="7" t="s">
        <v>72</v>
      </c>
      <c r="N4" s="7" t="s">
        <v>73</v>
      </c>
      <c r="O4" s="16" t="s">
        <v>74</v>
      </c>
    </row>
    <row r="5" customFormat="false" ht="15.75" hidden="false" customHeight="true" outlineLevel="0" collapsed="false">
      <c r="B5" s="8" t="s">
        <v>75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customFormat="false" ht="15" hidden="false" customHeight="true" outlineLevel="0" collapsed="false">
      <c r="B6" s="12" t="s">
        <v>76</v>
      </c>
      <c r="C6" s="10" t="n">
        <v>0</v>
      </c>
      <c r="D6" s="10" t="n">
        <v>0</v>
      </c>
      <c r="E6" s="10" t="n">
        <v>0</v>
      </c>
      <c r="F6" s="10" t="n">
        <v>0</v>
      </c>
      <c r="G6" s="10" t="n">
        <v>0</v>
      </c>
      <c r="H6" s="10" t="n">
        <v>0</v>
      </c>
      <c r="I6" s="10" t="n">
        <v>0</v>
      </c>
      <c r="J6" s="10" t="n">
        <v>0</v>
      </c>
      <c r="K6" s="10" t="n">
        <v>0</v>
      </c>
      <c r="L6" s="10" t="n">
        <v>0</v>
      </c>
      <c r="M6" s="10" t="n">
        <v>0</v>
      </c>
      <c r="N6" s="10" t="n">
        <v>0</v>
      </c>
      <c r="O6" s="24" t="n">
        <f aca="false">SUM(C6:N6)</f>
        <v>0</v>
      </c>
    </row>
    <row r="7" customFormat="false" ht="15" hidden="false" customHeight="true" outlineLevel="0" collapsed="false">
      <c r="B7" s="12" t="s">
        <v>77</v>
      </c>
      <c r="C7" s="10" t="n">
        <v>0</v>
      </c>
      <c r="D7" s="10" t="n">
        <v>0</v>
      </c>
      <c r="E7" s="10" t="n">
        <v>0</v>
      </c>
      <c r="F7" s="10" t="n">
        <v>0</v>
      </c>
      <c r="G7" s="10" t="n">
        <v>0</v>
      </c>
      <c r="H7" s="10" t="n">
        <v>0</v>
      </c>
      <c r="I7" s="10" t="n">
        <v>0</v>
      </c>
      <c r="J7" s="10" t="n">
        <v>0</v>
      </c>
      <c r="K7" s="10" t="n">
        <v>0</v>
      </c>
      <c r="L7" s="10" t="n">
        <v>0</v>
      </c>
      <c r="M7" s="10" t="n">
        <v>0</v>
      </c>
      <c r="N7" s="10" t="n">
        <v>0</v>
      </c>
      <c r="O7" s="24" t="n">
        <f aca="false">SUM(C7:N7)</f>
        <v>0</v>
      </c>
    </row>
    <row r="8" customFormat="false" ht="15.75" hidden="false" customHeight="true" outlineLevel="0" collapsed="false">
      <c r="B8" s="21" t="s">
        <v>78</v>
      </c>
      <c r="C8" s="22" t="n">
        <v>0</v>
      </c>
      <c r="D8" s="22" t="n">
        <v>0</v>
      </c>
      <c r="E8" s="22" t="n">
        <v>0</v>
      </c>
      <c r="F8" s="22" t="n">
        <v>0</v>
      </c>
      <c r="G8" s="22" t="n">
        <v>0</v>
      </c>
      <c r="H8" s="22" t="n">
        <v>0</v>
      </c>
      <c r="I8" s="22" t="n">
        <v>0</v>
      </c>
      <c r="J8" s="22" t="n">
        <v>0</v>
      </c>
      <c r="K8" s="22" t="n">
        <v>0</v>
      </c>
      <c r="L8" s="22" t="n">
        <v>0</v>
      </c>
      <c r="M8" s="22" t="n">
        <v>0</v>
      </c>
      <c r="N8" s="22" t="n">
        <v>0</v>
      </c>
      <c r="O8" s="22" t="n">
        <f aca="false">SUM(C8:N8)</f>
        <v>0</v>
      </c>
    </row>
    <row r="10" customFormat="false" ht="15.75" hidden="false" customHeight="true" outlineLevel="0" collapsed="false">
      <c r="B10" s="8" t="s">
        <v>26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customFormat="false" ht="15" hidden="false" customHeight="true" outlineLevel="0" collapsed="false">
      <c r="B11" s="12" t="s">
        <v>79</v>
      </c>
      <c r="C11" s="10" t="n">
        <v>0</v>
      </c>
      <c r="D11" s="10" t="n">
        <v>0</v>
      </c>
      <c r="E11" s="10" t="n">
        <v>0</v>
      </c>
      <c r="F11" s="10" t="n">
        <v>0</v>
      </c>
      <c r="G11" s="10" t="n">
        <v>0</v>
      </c>
      <c r="H11" s="10" t="n">
        <v>0</v>
      </c>
      <c r="I11" s="10" t="n">
        <v>0</v>
      </c>
      <c r="J11" s="10" t="n">
        <v>0</v>
      </c>
      <c r="K11" s="10" t="n">
        <v>0</v>
      </c>
      <c r="L11" s="10" t="n">
        <v>0</v>
      </c>
      <c r="M11" s="10" t="n">
        <v>0</v>
      </c>
      <c r="N11" s="10" t="n">
        <v>0</v>
      </c>
      <c r="O11" s="24" t="n">
        <f aca="false">SUM(C11:N11)</f>
        <v>0</v>
      </c>
    </row>
    <row r="12" customFormat="false" ht="15" hidden="false" customHeight="true" outlineLevel="0" collapsed="false">
      <c r="B12" s="12" t="s">
        <v>80</v>
      </c>
      <c r="C12" s="10" t="n">
        <v>0</v>
      </c>
      <c r="D12" s="10" t="n">
        <v>0</v>
      </c>
      <c r="E12" s="10" t="n">
        <v>0</v>
      </c>
      <c r="F12" s="10" t="n">
        <v>0</v>
      </c>
      <c r="G12" s="10" t="n">
        <v>0</v>
      </c>
      <c r="H12" s="10" t="n">
        <v>0</v>
      </c>
      <c r="I12" s="10" t="n">
        <v>0</v>
      </c>
      <c r="J12" s="10" t="n">
        <v>0</v>
      </c>
      <c r="K12" s="10" t="n">
        <v>0</v>
      </c>
      <c r="L12" s="10" t="n">
        <v>0</v>
      </c>
      <c r="M12" s="10" t="n">
        <v>0</v>
      </c>
      <c r="N12" s="10" t="n">
        <v>0</v>
      </c>
      <c r="O12" s="24" t="n">
        <f aca="false">SUM(C12:N12)</f>
        <v>0</v>
      </c>
    </row>
    <row r="13" customFormat="false" ht="15" hidden="false" customHeight="true" outlineLevel="0" collapsed="false">
      <c r="B13" s="12" t="s">
        <v>81</v>
      </c>
      <c r="C13" s="10" t="n">
        <v>0</v>
      </c>
      <c r="D13" s="10" t="n">
        <v>0</v>
      </c>
      <c r="E13" s="10" t="n">
        <v>0</v>
      </c>
      <c r="F13" s="10" t="n">
        <v>0</v>
      </c>
      <c r="G13" s="10" t="n">
        <v>0</v>
      </c>
      <c r="H13" s="10" t="n">
        <v>0</v>
      </c>
      <c r="I13" s="10" t="n">
        <v>0</v>
      </c>
      <c r="J13" s="10" t="n">
        <v>0</v>
      </c>
      <c r="K13" s="10" t="n">
        <v>0</v>
      </c>
      <c r="L13" s="10" t="n">
        <v>0</v>
      </c>
      <c r="M13" s="10" t="n">
        <v>0</v>
      </c>
      <c r="N13" s="10" t="n">
        <v>0</v>
      </c>
      <c r="O13" s="24" t="n">
        <f aca="false">SUM(C13:N13)</f>
        <v>0</v>
      </c>
    </row>
    <row r="14" customFormat="false" ht="15.75" hidden="false" customHeight="true" outlineLevel="0" collapsed="false">
      <c r="B14" s="21" t="s">
        <v>82</v>
      </c>
      <c r="C14" s="22" t="n">
        <v>0</v>
      </c>
      <c r="D14" s="22" t="n">
        <v>0</v>
      </c>
      <c r="E14" s="22" t="n">
        <v>0</v>
      </c>
      <c r="F14" s="22" t="n">
        <v>0</v>
      </c>
      <c r="G14" s="22" t="n">
        <v>0</v>
      </c>
      <c r="H14" s="22" t="n">
        <v>0</v>
      </c>
      <c r="I14" s="22" t="n">
        <v>0</v>
      </c>
      <c r="J14" s="22" t="n">
        <v>0</v>
      </c>
      <c r="K14" s="22" t="n">
        <v>0</v>
      </c>
      <c r="L14" s="22" t="n">
        <v>0</v>
      </c>
      <c r="M14" s="22" t="n">
        <v>0</v>
      </c>
      <c r="N14" s="22" t="n">
        <v>0</v>
      </c>
      <c r="O14" s="22" t="n">
        <f aca="false">SUM(C14:N14)</f>
        <v>0</v>
      </c>
    </row>
    <row r="16" customFormat="false" ht="15.75" hidden="false" customHeight="true" outlineLevel="0" collapsed="false">
      <c r="B16" s="21" t="s">
        <v>83</v>
      </c>
      <c r="C16" s="22" t="n">
        <v>0</v>
      </c>
      <c r="D16" s="22" t="n">
        <v>0</v>
      </c>
      <c r="E16" s="22" t="n">
        <v>0</v>
      </c>
      <c r="F16" s="22" t="n">
        <v>0</v>
      </c>
      <c r="G16" s="22" t="n">
        <v>0</v>
      </c>
      <c r="H16" s="22" t="n">
        <v>0</v>
      </c>
      <c r="I16" s="22" t="n">
        <v>0</v>
      </c>
      <c r="J16" s="22" t="n">
        <v>0</v>
      </c>
      <c r="K16" s="22" t="n">
        <v>0</v>
      </c>
      <c r="L16" s="22" t="n">
        <v>0</v>
      </c>
      <c r="M16" s="22" t="n">
        <v>0</v>
      </c>
      <c r="N16" s="22" t="n">
        <v>0</v>
      </c>
      <c r="O16" s="22" t="n">
        <f aca="false">SUM(C16:N16)</f>
        <v>0</v>
      </c>
    </row>
    <row r="18" customFormat="false" ht="15.75" hidden="false" customHeight="true" outlineLevel="0" collapsed="false">
      <c r="B18" s="8" t="s">
        <v>33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customFormat="false" ht="15" hidden="false" customHeight="true" outlineLevel="0" collapsed="false">
      <c r="B19" s="12" t="s">
        <v>84</v>
      </c>
      <c r="C19" s="10" t="n">
        <v>0</v>
      </c>
      <c r="D19" s="10" t="n">
        <v>0</v>
      </c>
      <c r="E19" s="10" t="n">
        <v>0</v>
      </c>
      <c r="F19" s="10" t="n">
        <v>0</v>
      </c>
      <c r="G19" s="10" t="n">
        <v>0</v>
      </c>
      <c r="H19" s="10" t="n">
        <v>0</v>
      </c>
      <c r="I19" s="10" t="n">
        <v>0</v>
      </c>
      <c r="J19" s="10" t="n">
        <v>0</v>
      </c>
      <c r="K19" s="10" t="n">
        <v>0</v>
      </c>
      <c r="L19" s="10" t="n">
        <v>0</v>
      </c>
      <c r="M19" s="10" t="n">
        <v>0</v>
      </c>
      <c r="N19" s="10" t="n">
        <v>0</v>
      </c>
      <c r="O19" s="24" t="n">
        <f aca="false">SUM(C19:N19)</f>
        <v>0</v>
      </c>
    </row>
    <row r="20" customFormat="false" ht="15" hidden="false" customHeight="true" outlineLevel="0" collapsed="false">
      <c r="B20" s="12" t="s">
        <v>85</v>
      </c>
      <c r="C20" s="10" t="n">
        <v>0</v>
      </c>
      <c r="D20" s="10" t="n">
        <v>0</v>
      </c>
      <c r="E20" s="10" t="n">
        <v>0</v>
      </c>
      <c r="F20" s="10" t="n">
        <v>0</v>
      </c>
      <c r="G20" s="10" t="n">
        <v>0</v>
      </c>
      <c r="H20" s="10" t="n">
        <v>0</v>
      </c>
      <c r="I20" s="10" t="n">
        <v>0</v>
      </c>
      <c r="J20" s="10" t="n">
        <v>0</v>
      </c>
      <c r="K20" s="10" t="n">
        <v>0</v>
      </c>
      <c r="L20" s="10" t="n">
        <v>0</v>
      </c>
      <c r="M20" s="10" t="n">
        <v>0</v>
      </c>
      <c r="N20" s="10" t="n">
        <v>0</v>
      </c>
      <c r="O20" s="24" t="n">
        <f aca="false">SUM(C20:N20)</f>
        <v>0</v>
      </c>
    </row>
    <row r="21" customFormat="false" ht="15" hidden="false" customHeight="true" outlineLevel="0" collapsed="false">
      <c r="B21" s="12" t="s">
        <v>86</v>
      </c>
      <c r="C21" s="10" t="n">
        <v>0</v>
      </c>
      <c r="D21" s="10" t="n">
        <v>0</v>
      </c>
      <c r="E21" s="10" t="n">
        <v>0</v>
      </c>
      <c r="F21" s="10" t="n">
        <v>0</v>
      </c>
      <c r="G21" s="10" t="n">
        <v>0</v>
      </c>
      <c r="H21" s="10" t="n">
        <v>0</v>
      </c>
      <c r="I21" s="10" t="n">
        <v>0</v>
      </c>
      <c r="J21" s="10" t="n">
        <v>0</v>
      </c>
      <c r="K21" s="10" t="n">
        <v>0</v>
      </c>
      <c r="L21" s="10" t="n">
        <v>0</v>
      </c>
      <c r="M21" s="10" t="n">
        <v>0</v>
      </c>
      <c r="N21" s="10" t="n">
        <v>0</v>
      </c>
      <c r="O21" s="24" t="n">
        <f aca="false">SUM(C21:N21)</f>
        <v>0</v>
      </c>
    </row>
    <row r="22" customFormat="false" ht="15" hidden="false" customHeight="true" outlineLevel="0" collapsed="false">
      <c r="B22" s="12" t="s">
        <v>87</v>
      </c>
      <c r="C22" s="10" t="n">
        <v>0</v>
      </c>
      <c r="D22" s="10" t="n">
        <v>0</v>
      </c>
      <c r="E22" s="10" t="n">
        <v>0</v>
      </c>
      <c r="F22" s="10" t="n">
        <v>0</v>
      </c>
      <c r="G22" s="10" t="n">
        <v>0</v>
      </c>
      <c r="H22" s="10" t="n">
        <v>0</v>
      </c>
      <c r="I22" s="10" t="n">
        <v>0</v>
      </c>
      <c r="J22" s="10" t="n">
        <v>0</v>
      </c>
      <c r="K22" s="10" t="n">
        <v>0</v>
      </c>
      <c r="L22" s="10" t="n">
        <v>0</v>
      </c>
      <c r="M22" s="10" t="n">
        <v>0</v>
      </c>
      <c r="N22" s="10" t="n">
        <v>0</v>
      </c>
      <c r="O22" s="24" t="n">
        <f aca="false">SUM(C22:N22)</f>
        <v>0</v>
      </c>
    </row>
    <row r="23" customFormat="false" ht="15" hidden="false" customHeight="true" outlineLevel="0" collapsed="false">
      <c r="B23" s="12" t="s">
        <v>88</v>
      </c>
      <c r="C23" s="10" t="n">
        <v>0</v>
      </c>
      <c r="D23" s="10" t="n">
        <v>0</v>
      </c>
      <c r="E23" s="10" t="n">
        <v>0</v>
      </c>
      <c r="F23" s="10" t="n">
        <v>0</v>
      </c>
      <c r="G23" s="10" t="n">
        <v>0</v>
      </c>
      <c r="H23" s="10" t="n">
        <v>0</v>
      </c>
      <c r="I23" s="10" t="n">
        <v>0</v>
      </c>
      <c r="J23" s="10" t="n">
        <v>0</v>
      </c>
      <c r="K23" s="10" t="n">
        <v>0</v>
      </c>
      <c r="L23" s="10" t="n">
        <v>0</v>
      </c>
      <c r="M23" s="10" t="n">
        <v>0</v>
      </c>
      <c r="N23" s="10" t="n">
        <v>0</v>
      </c>
      <c r="O23" s="24" t="n">
        <f aca="false">SUM(C23:N23)</f>
        <v>0</v>
      </c>
    </row>
    <row r="24" customFormat="false" ht="15" hidden="false" customHeight="true" outlineLevel="0" collapsed="false">
      <c r="B24" s="12" t="s">
        <v>89</v>
      </c>
      <c r="C24" s="10" t="n">
        <v>0</v>
      </c>
      <c r="D24" s="10" t="n">
        <v>0</v>
      </c>
      <c r="E24" s="10" t="n">
        <v>0</v>
      </c>
      <c r="F24" s="10" t="n">
        <v>0</v>
      </c>
      <c r="G24" s="10" t="n">
        <v>0</v>
      </c>
      <c r="H24" s="10" t="n">
        <v>0</v>
      </c>
      <c r="I24" s="10" t="n">
        <v>0</v>
      </c>
      <c r="J24" s="10" t="n">
        <v>0</v>
      </c>
      <c r="K24" s="10" t="n">
        <v>0</v>
      </c>
      <c r="L24" s="10" t="n">
        <v>0</v>
      </c>
      <c r="M24" s="10" t="n">
        <v>0</v>
      </c>
      <c r="N24" s="10" t="n">
        <v>0</v>
      </c>
      <c r="O24" s="24" t="n">
        <f aca="false">SUM(C24:N24)</f>
        <v>0</v>
      </c>
    </row>
    <row r="25" customFormat="false" ht="15" hidden="false" customHeight="true" outlineLevel="0" collapsed="false">
      <c r="B25" s="12" t="s">
        <v>90</v>
      </c>
      <c r="C25" s="10" t="n">
        <v>0</v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  <c r="J25" s="10" t="n">
        <v>0</v>
      </c>
      <c r="K25" s="10" t="n">
        <v>0</v>
      </c>
      <c r="L25" s="10" t="n">
        <v>0</v>
      </c>
      <c r="M25" s="10" t="n">
        <v>0</v>
      </c>
      <c r="N25" s="10" t="n">
        <v>0</v>
      </c>
      <c r="O25" s="24" t="n">
        <f aca="false">SUM(C25:N25)</f>
        <v>0</v>
      </c>
    </row>
    <row r="26" customFormat="false" ht="15" hidden="false" customHeight="true" outlineLevel="0" collapsed="false">
      <c r="B26" s="12" t="s">
        <v>91</v>
      </c>
      <c r="C26" s="10" t="n">
        <v>0</v>
      </c>
      <c r="D26" s="10" t="n">
        <v>0</v>
      </c>
      <c r="E26" s="10" t="n">
        <v>0</v>
      </c>
      <c r="F26" s="10" t="n">
        <v>0</v>
      </c>
      <c r="G26" s="10" t="n">
        <v>0</v>
      </c>
      <c r="H26" s="10" t="n">
        <v>0</v>
      </c>
      <c r="I26" s="10" t="n">
        <v>0</v>
      </c>
      <c r="J26" s="10" t="n">
        <v>0</v>
      </c>
      <c r="K26" s="10" t="n">
        <v>0</v>
      </c>
      <c r="L26" s="10" t="n">
        <v>0</v>
      </c>
      <c r="M26" s="10" t="n">
        <v>0</v>
      </c>
      <c r="N26" s="10" t="n">
        <v>0</v>
      </c>
      <c r="O26" s="24" t="n">
        <f aca="false">SUM(C26:N26)</f>
        <v>0</v>
      </c>
    </row>
    <row r="27" customFormat="false" ht="15.75" hidden="false" customHeight="true" outlineLevel="0" collapsed="false">
      <c r="B27" s="21" t="s">
        <v>92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0</v>
      </c>
      <c r="M27" s="22" t="n">
        <v>0</v>
      </c>
      <c r="N27" s="22" t="n">
        <v>0</v>
      </c>
      <c r="O27" s="22" t="n">
        <f aca="false">SUM(C27:N27)</f>
        <v>0</v>
      </c>
    </row>
    <row r="29" customFormat="false" ht="15.75" hidden="false" customHeight="true" outlineLevel="0" collapsed="false">
      <c r="B29" s="21" t="s">
        <v>93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0</v>
      </c>
      <c r="M29" s="22" t="n">
        <v>0</v>
      </c>
      <c r="N29" s="22" t="n">
        <v>0</v>
      </c>
      <c r="O29" s="22" t="n">
        <f aca="false">SUM(C29:N29)</f>
        <v>0</v>
      </c>
    </row>
    <row r="31" customFormat="false" ht="15.75" hidden="false" customHeight="true" outlineLevel="0" collapsed="false">
      <c r="B31" s="8" t="s">
        <v>94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customFormat="false" ht="15" hidden="false" customHeight="true" outlineLevel="0" collapsed="false">
      <c r="B32" s="12" t="s">
        <v>95</v>
      </c>
      <c r="C32" s="10" t="n">
        <v>0</v>
      </c>
      <c r="D32" s="10" t="n">
        <v>0</v>
      </c>
      <c r="E32" s="10" t="n">
        <v>0</v>
      </c>
      <c r="F32" s="10" t="n">
        <v>0</v>
      </c>
      <c r="G32" s="10" t="n">
        <v>0</v>
      </c>
      <c r="H32" s="10" t="n">
        <v>0</v>
      </c>
      <c r="I32" s="10" t="n">
        <v>0</v>
      </c>
      <c r="J32" s="10" t="n">
        <v>0</v>
      </c>
      <c r="K32" s="10" t="n">
        <v>0</v>
      </c>
      <c r="L32" s="10" t="n">
        <v>0</v>
      </c>
      <c r="M32" s="10" t="n">
        <v>0</v>
      </c>
      <c r="N32" s="10" t="n">
        <v>0</v>
      </c>
      <c r="O32" s="24" t="n">
        <f aca="false">SUM(C32:N32)</f>
        <v>0</v>
      </c>
    </row>
    <row r="33" customFormat="false" ht="15.75" hidden="false" customHeight="true" outlineLevel="0" collapsed="false">
      <c r="B33" s="21" t="s">
        <v>96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0</v>
      </c>
      <c r="H33" s="22" t="n">
        <v>0</v>
      </c>
      <c r="I33" s="22" t="n">
        <v>0</v>
      </c>
      <c r="J33" s="22" t="n">
        <v>0</v>
      </c>
      <c r="K33" s="22" t="n">
        <v>0</v>
      </c>
      <c r="L33" s="22" t="n">
        <v>0</v>
      </c>
      <c r="M33" s="22" t="n">
        <v>0</v>
      </c>
      <c r="N33" s="22" t="n">
        <v>0</v>
      </c>
      <c r="O33" s="22" t="n">
        <f aca="false">SUM(C33:N33)</f>
        <v>0</v>
      </c>
    </row>
    <row r="35" customFormat="false" ht="15.75" hidden="false" customHeight="true" outlineLevel="0" collapsed="false">
      <c r="B35" s="21" t="s">
        <v>97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0</v>
      </c>
      <c r="M35" s="22" t="n">
        <v>0</v>
      </c>
      <c r="N35" s="22" t="n">
        <v>0</v>
      </c>
      <c r="O35" s="22" t="n">
        <f aca="false">SUM(C35:N35)</f>
        <v>0</v>
      </c>
    </row>
    <row r="36" customFormat="false" ht="15" hidden="false" customHeight="true" outlineLevel="0" collapsed="false">
      <c r="B36" s="12" t="s">
        <v>98</v>
      </c>
      <c r="C36" s="10" t="n">
        <v>0</v>
      </c>
      <c r="D36" s="10" t="n">
        <v>0</v>
      </c>
      <c r="E36" s="10" t="n">
        <v>0</v>
      </c>
      <c r="F36" s="10" t="n">
        <v>0</v>
      </c>
      <c r="G36" s="10" t="n">
        <v>0</v>
      </c>
      <c r="H36" s="10" t="n">
        <v>0</v>
      </c>
      <c r="I36" s="10" t="n">
        <v>0</v>
      </c>
      <c r="J36" s="10" t="n">
        <v>0</v>
      </c>
      <c r="K36" s="10" t="n">
        <v>0</v>
      </c>
      <c r="L36" s="10" t="n">
        <v>0</v>
      </c>
      <c r="M36" s="10" t="n">
        <v>0</v>
      </c>
      <c r="N36" s="10" t="n">
        <v>0</v>
      </c>
      <c r="O36" s="24" t="n">
        <f aca="false">SUM(C36:N36)</f>
        <v>0</v>
      </c>
    </row>
    <row r="38" customFormat="false" ht="15.75" hidden="false" customHeight="true" outlineLevel="0" collapsed="false">
      <c r="B38" s="21" t="s">
        <v>99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0</v>
      </c>
      <c r="H38" s="22" t="n">
        <v>0</v>
      </c>
      <c r="I38" s="22" t="n">
        <v>0</v>
      </c>
      <c r="J38" s="22" t="n">
        <v>0</v>
      </c>
      <c r="K38" s="22" t="n">
        <v>0</v>
      </c>
      <c r="L38" s="22" t="n">
        <v>0</v>
      </c>
      <c r="M38" s="22" t="n">
        <v>0</v>
      </c>
      <c r="N38" s="22" t="n">
        <v>0</v>
      </c>
      <c r="O38" s="22" t="n">
        <f aca="false">SUM(C38:N38)</f>
        <v>0</v>
      </c>
    </row>
  </sheetData>
  <mergeCells count="6">
    <mergeCell ref="B1:O1"/>
    <mergeCell ref="B2:O2"/>
    <mergeCell ref="B5:O5"/>
    <mergeCell ref="B10:O10"/>
    <mergeCell ref="B18:O18"/>
    <mergeCell ref="B31:O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14" min="3" style="0" width="12"/>
    <col collapsed="false" customWidth="true" hidden="false" outlineLevel="0" max="15" min="15" style="0" width="14"/>
  </cols>
  <sheetData>
    <row r="1" customFormat="false" ht="31.5" hidden="false" customHeight="true" outlineLevel="0" collapsed="false">
      <c r="B1" s="5" t="s">
        <v>102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15" hidden="false" customHeight="false" outlineLevel="0" collapsed="false">
      <c r="B2" s="23" t="s">
        <v>103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4" customFormat="false" ht="18" hidden="false" customHeight="true" outlineLevel="0" collapsed="false">
      <c r="B4" s="7" t="s">
        <v>61</v>
      </c>
      <c r="C4" s="7" t="s">
        <v>62</v>
      </c>
      <c r="D4" s="7" t="s">
        <v>63</v>
      </c>
      <c r="E4" s="7" t="s">
        <v>64</v>
      </c>
      <c r="F4" s="7" t="s">
        <v>65</v>
      </c>
      <c r="G4" s="7" t="s">
        <v>66</v>
      </c>
      <c r="H4" s="7" t="s">
        <v>67</v>
      </c>
      <c r="I4" s="7" t="s">
        <v>68</v>
      </c>
      <c r="J4" s="7" t="s">
        <v>69</v>
      </c>
      <c r="K4" s="7" t="s">
        <v>70</v>
      </c>
      <c r="L4" s="7" t="s">
        <v>71</v>
      </c>
      <c r="M4" s="7" t="s">
        <v>72</v>
      </c>
      <c r="N4" s="7" t="s">
        <v>73</v>
      </c>
      <c r="O4" s="16" t="s">
        <v>74</v>
      </c>
    </row>
    <row r="5" customFormat="false" ht="15.75" hidden="false" customHeight="true" outlineLevel="0" collapsed="false">
      <c r="B5" s="8" t="s">
        <v>75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customFormat="false" ht="15" hidden="false" customHeight="true" outlineLevel="0" collapsed="false">
      <c r="B6" s="9" t="s">
        <v>76</v>
      </c>
      <c r="C6" s="25" t="n">
        <f aca="false">Actuals!C6-'P&amp;L Budget'!C6</f>
        <v>-531250</v>
      </c>
      <c r="D6" s="25" t="n">
        <f aca="false">Actuals!D6-'P&amp;L Budget'!D6</f>
        <v>-531250</v>
      </c>
      <c r="E6" s="25" t="n">
        <f aca="false">Actuals!E6-'P&amp;L Budget'!E6</f>
        <v>-531250</v>
      </c>
      <c r="F6" s="25" t="n">
        <f aca="false">Actuals!F6-'P&amp;L Budget'!F6</f>
        <v>-531250</v>
      </c>
      <c r="G6" s="25" t="n">
        <f aca="false">Actuals!G6-'P&amp;L Budget'!G6</f>
        <v>-531250</v>
      </c>
      <c r="H6" s="25" t="n">
        <f aca="false">Actuals!H6-'P&amp;L Budget'!H6</f>
        <v>-531250</v>
      </c>
      <c r="I6" s="25" t="n">
        <f aca="false">Actuals!I6-'P&amp;L Budget'!I6</f>
        <v>-531250</v>
      </c>
      <c r="J6" s="25" t="n">
        <f aca="false">Actuals!J6-'P&amp;L Budget'!J6</f>
        <v>-531250</v>
      </c>
      <c r="K6" s="25" t="n">
        <f aca="false">Actuals!K6-'P&amp;L Budget'!K6</f>
        <v>-531250</v>
      </c>
      <c r="L6" s="25" t="n">
        <f aca="false">Actuals!L6-'P&amp;L Budget'!L6</f>
        <v>-531250</v>
      </c>
      <c r="M6" s="25" t="n">
        <f aca="false">Actuals!M6-'P&amp;L Budget'!M6</f>
        <v>-531250</v>
      </c>
      <c r="N6" s="25" t="n">
        <f aca="false">Actuals!N6-'P&amp;L Budget'!N6</f>
        <v>-531250</v>
      </c>
      <c r="O6" s="25" t="n">
        <f aca="false">SUM(C6:N6)</f>
        <v>-6375000</v>
      </c>
    </row>
    <row r="7" customFormat="false" ht="15" hidden="false" customHeight="true" outlineLevel="0" collapsed="false">
      <c r="B7" s="12" t="s">
        <v>77</v>
      </c>
      <c r="C7" s="24" t="n">
        <f aca="false">Actuals!C7-'P&amp;L Budget'!C7</f>
        <v>-177083.333333333</v>
      </c>
      <c r="D7" s="24" t="n">
        <f aca="false">Actuals!D7-'P&amp;L Budget'!D7</f>
        <v>-177083.333333333</v>
      </c>
      <c r="E7" s="24" t="n">
        <f aca="false">Actuals!E7-'P&amp;L Budget'!E7</f>
        <v>-177083.333333333</v>
      </c>
      <c r="F7" s="24" t="n">
        <f aca="false">Actuals!F7-'P&amp;L Budget'!F7</f>
        <v>-177083.333333333</v>
      </c>
      <c r="G7" s="24" t="n">
        <f aca="false">Actuals!G7-'P&amp;L Budget'!G7</f>
        <v>-177083.333333333</v>
      </c>
      <c r="H7" s="24" t="n">
        <f aca="false">Actuals!H7-'P&amp;L Budget'!H7</f>
        <v>-177083.333333333</v>
      </c>
      <c r="I7" s="24" t="n">
        <f aca="false">Actuals!I7-'P&amp;L Budget'!I7</f>
        <v>-177083.333333333</v>
      </c>
      <c r="J7" s="24" t="n">
        <f aca="false">Actuals!J7-'P&amp;L Budget'!J7</f>
        <v>-177083.333333333</v>
      </c>
      <c r="K7" s="24" t="n">
        <f aca="false">Actuals!K7-'P&amp;L Budget'!K7</f>
        <v>-177083.333333333</v>
      </c>
      <c r="L7" s="24" t="n">
        <f aca="false">Actuals!L7-'P&amp;L Budget'!L7</f>
        <v>-177083.333333333</v>
      </c>
      <c r="M7" s="24" t="n">
        <f aca="false">Actuals!M7-'P&amp;L Budget'!M7</f>
        <v>-177083.333333333</v>
      </c>
      <c r="N7" s="24" t="n">
        <f aca="false">Actuals!N7-'P&amp;L Budget'!N7</f>
        <v>-177083.333333333</v>
      </c>
      <c r="O7" s="24" t="n">
        <f aca="false">SUM(C7:N7)</f>
        <v>-2125000</v>
      </c>
    </row>
    <row r="8" customFormat="false" ht="15.75" hidden="false" customHeight="true" outlineLevel="0" collapsed="false">
      <c r="B8" s="21" t="s">
        <v>78</v>
      </c>
      <c r="C8" s="22" t="n">
        <f aca="false">Actuals!C8-'P&amp;L Budget'!C8</f>
        <v>-708333.333333333</v>
      </c>
      <c r="D8" s="22" t="n">
        <f aca="false">Actuals!D8-'P&amp;L Budget'!D8</f>
        <v>-708333.333333333</v>
      </c>
      <c r="E8" s="22" t="n">
        <f aca="false">Actuals!E8-'P&amp;L Budget'!E8</f>
        <v>-708333.333333333</v>
      </c>
      <c r="F8" s="22" t="n">
        <f aca="false">Actuals!F8-'P&amp;L Budget'!F8</f>
        <v>-708333.333333333</v>
      </c>
      <c r="G8" s="22" t="n">
        <f aca="false">Actuals!G8-'P&amp;L Budget'!G8</f>
        <v>-708333.333333333</v>
      </c>
      <c r="H8" s="22" t="n">
        <f aca="false">Actuals!H8-'P&amp;L Budget'!H8</f>
        <v>-708333.333333333</v>
      </c>
      <c r="I8" s="22" t="n">
        <f aca="false">Actuals!I8-'P&amp;L Budget'!I8</f>
        <v>-708333.333333333</v>
      </c>
      <c r="J8" s="22" t="n">
        <f aca="false">Actuals!J8-'P&amp;L Budget'!J8</f>
        <v>-708333.333333333</v>
      </c>
      <c r="K8" s="22" t="n">
        <f aca="false">Actuals!K8-'P&amp;L Budget'!K8</f>
        <v>-708333.333333333</v>
      </c>
      <c r="L8" s="22" t="n">
        <f aca="false">Actuals!L8-'P&amp;L Budget'!L8</f>
        <v>-708333.333333333</v>
      </c>
      <c r="M8" s="22" t="n">
        <f aca="false">Actuals!M8-'P&amp;L Budget'!M8</f>
        <v>-708333.333333333</v>
      </c>
      <c r="N8" s="22" t="n">
        <f aca="false">Actuals!N8-'P&amp;L Budget'!N8</f>
        <v>-708333.333333333</v>
      </c>
      <c r="O8" s="22" t="n">
        <f aca="false">SUM(C8:N8)</f>
        <v>-8500000</v>
      </c>
    </row>
    <row r="10" customFormat="false" ht="15.75" hidden="false" customHeight="true" outlineLevel="0" collapsed="false">
      <c r="B10" s="8" t="s">
        <v>26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customFormat="false" ht="15" hidden="false" customHeight="true" outlineLevel="0" collapsed="false">
      <c r="B11" s="12" t="s">
        <v>79</v>
      </c>
      <c r="C11" s="24" t="n">
        <f aca="false">Actuals!C11-'P&amp;L Budget'!C11</f>
        <v>212500</v>
      </c>
      <c r="D11" s="24" t="n">
        <f aca="false">Actuals!D11-'P&amp;L Budget'!D11</f>
        <v>212500</v>
      </c>
      <c r="E11" s="24" t="n">
        <f aca="false">Actuals!E11-'P&amp;L Budget'!E11</f>
        <v>212500</v>
      </c>
      <c r="F11" s="24" t="n">
        <f aca="false">Actuals!F11-'P&amp;L Budget'!F11</f>
        <v>212500</v>
      </c>
      <c r="G11" s="24" t="n">
        <f aca="false">Actuals!G11-'P&amp;L Budget'!G11</f>
        <v>212500</v>
      </c>
      <c r="H11" s="24" t="n">
        <f aca="false">Actuals!H11-'P&amp;L Budget'!H11</f>
        <v>212500</v>
      </c>
      <c r="I11" s="24" t="n">
        <f aca="false">Actuals!I11-'P&amp;L Budget'!I11</f>
        <v>212500</v>
      </c>
      <c r="J11" s="24" t="n">
        <f aca="false">Actuals!J11-'P&amp;L Budget'!J11</f>
        <v>212500</v>
      </c>
      <c r="K11" s="24" t="n">
        <f aca="false">Actuals!K11-'P&amp;L Budget'!K11</f>
        <v>212500</v>
      </c>
      <c r="L11" s="24" t="n">
        <f aca="false">Actuals!L11-'P&amp;L Budget'!L11</f>
        <v>212500</v>
      </c>
      <c r="M11" s="24" t="n">
        <f aca="false">Actuals!M11-'P&amp;L Budget'!M11</f>
        <v>212500</v>
      </c>
      <c r="N11" s="24" t="n">
        <f aca="false">Actuals!N11-'P&amp;L Budget'!N11</f>
        <v>212500</v>
      </c>
      <c r="O11" s="24" t="n">
        <f aca="false">SUM(C11:N11)</f>
        <v>2550000</v>
      </c>
    </row>
    <row r="12" customFormat="false" ht="15" hidden="false" customHeight="true" outlineLevel="0" collapsed="false">
      <c r="B12" s="9" t="s">
        <v>80</v>
      </c>
      <c r="C12" s="25" t="n">
        <f aca="false">Actuals!C12-'P&amp;L Budget'!C12</f>
        <v>106250</v>
      </c>
      <c r="D12" s="25" t="n">
        <f aca="false">Actuals!D12-'P&amp;L Budget'!D12</f>
        <v>106250</v>
      </c>
      <c r="E12" s="25" t="n">
        <f aca="false">Actuals!E12-'P&amp;L Budget'!E12</f>
        <v>106250</v>
      </c>
      <c r="F12" s="25" t="n">
        <f aca="false">Actuals!F12-'P&amp;L Budget'!F12</f>
        <v>106250</v>
      </c>
      <c r="G12" s="25" t="n">
        <f aca="false">Actuals!G12-'P&amp;L Budget'!G12</f>
        <v>106250</v>
      </c>
      <c r="H12" s="25" t="n">
        <f aca="false">Actuals!H12-'P&amp;L Budget'!H12</f>
        <v>106250</v>
      </c>
      <c r="I12" s="25" t="n">
        <f aca="false">Actuals!I12-'P&amp;L Budget'!I12</f>
        <v>106250</v>
      </c>
      <c r="J12" s="25" t="n">
        <f aca="false">Actuals!J12-'P&amp;L Budget'!J12</f>
        <v>106250</v>
      </c>
      <c r="K12" s="25" t="n">
        <f aca="false">Actuals!K12-'P&amp;L Budget'!K12</f>
        <v>106250</v>
      </c>
      <c r="L12" s="25" t="n">
        <f aca="false">Actuals!L12-'P&amp;L Budget'!L12</f>
        <v>106250</v>
      </c>
      <c r="M12" s="25" t="n">
        <f aca="false">Actuals!M12-'P&amp;L Budget'!M12</f>
        <v>106250</v>
      </c>
      <c r="N12" s="25" t="n">
        <f aca="false">Actuals!N12-'P&amp;L Budget'!N12</f>
        <v>106250</v>
      </c>
      <c r="O12" s="25" t="n">
        <f aca="false">SUM(C12:N12)</f>
        <v>1275000</v>
      </c>
    </row>
    <row r="13" customFormat="false" ht="15" hidden="false" customHeight="true" outlineLevel="0" collapsed="false">
      <c r="B13" s="12" t="s">
        <v>81</v>
      </c>
      <c r="C13" s="24" t="n">
        <f aca="false">Actuals!C13-'P&amp;L Budget'!C13</f>
        <v>49583.3333333333</v>
      </c>
      <c r="D13" s="24" t="n">
        <f aca="false">Actuals!D13-'P&amp;L Budget'!D13</f>
        <v>49583.3333333333</v>
      </c>
      <c r="E13" s="24" t="n">
        <f aca="false">Actuals!E13-'P&amp;L Budget'!E13</f>
        <v>49583.3333333333</v>
      </c>
      <c r="F13" s="24" t="n">
        <f aca="false">Actuals!F13-'P&amp;L Budget'!F13</f>
        <v>49583.3333333333</v>
      </c>
      <c r="G13" s="24" t="n">
        <f aca="false">Actuals!G13-'P&amp;L Budget'!G13</f>
        <v>49583.3333333333</v>
      </c>
      <c r="H13" s="24" t="n">
        <f aca="false">Actuals!H13-'P&amp;L Budget'!H13</f>
        <v>49583.3333333333</v>
      </c>
      <c r="I13" s="24" t="n">
        <f aca="false">Actuals!I13-'P&amp;L Budget'!I13</f>
        <v>49583.3333333333</v>
      </c>
      <c r="J13" s="24" t="n">
        <f aca="false">Actuals!J13-'P&amp;L Budget'!J13</f>
        <v>49583.3333333333</v>
      </c>
      <c r="K13" s="24" t="n">
        <f aca="false">Actuals!K13-'P&amp;L Budget'!K13</f>
        <v>49583.3333333333</v>
      </c>
      <c r="L13" s="24" t="n">
        <f aca="false">Actuals!L13-'P&amp;L Budget'!L13</f>
        <v>49583.3333333333</v>
      </c>
      <c r="M13" s="24" t="n">
        <f aca="false">Actuals!M13-'P&amp;L Budget'!M13</f>
        <v>49583.3333333333</v>
      </c>
      <c r="N13" s="24" t="n">
        <f aca="false">Actuals!N13-'P&amp;L Budget'!N13</f>
        <v>49583.3333333333</v>
      </c>
      <c r="O13" s="24" t="n">
        <f aca="false">SUM(C13:N13)</f>
        <v>595000</v>
      </c>
    </row>
    <row r="14" customFormat="false" ht="15.75" hidden="false" customHeight="true" outlineLevel="0" collapsed="false">
      <c r="B14" s="21" t="s">
        <v>82</v>
      </c>
      <c r="C14" s="22" t="n">
        <f aca="false">Actuals!C14-'P&amp;L Budget'!C14</f>
        <v>368333.333333333</v>
      </c>
      <c r="D14" s="22" t="n">
        <f aca="false">Actuals!D14-'P&amp;L Budget'!D14</f>
        <v>368333.333333333</v>
      </c>
      <c r="E14" s="22" t="n">
        <f aca="false">Actuals!E14-'P&amp;L Budget'!E14</f>
        <v>368333.333333333</v>
      </c>
      <c r="F14" s="22" t="n">
        <f aca="false">Actuals!F14-'P&amp;L Budget'!F14</f>
        <v>368333.333333333</v>
      </c>
      <c r="G14" s="22" t="n">
        <f aca="false">Actuals!G14-'P&amp;L Budget'!G14</f>
        <v>368333.333333333</v>
      </c>
      <c r="H14" s="22" t="n">
        <f aca="false">Actuals!H14-'P&amp;L Budget'!H14</f>
        <v>368333.333333333</v>
      </c>
      <c r="I14" s="22" t="n">
        <f aca="false">Actuals!I14-'P&amp;L Budget'!I14</f>
        <v>368333.333333333</v>
      </c>
      <c r="J14" s="22" t="n">
        <f aca="false">Actuals!J14-'P&amp;L Budget'!J14</f>
        <v>368333.333333333</v>
      </c>
      <c r="K14" s="22" t="n">
        <f aca="false">Actuals!K14-'P&amp;L Budget'!K14</f>
        <v>368333.333333333</v>
      </c>
      <c r="L14" s="22" t="n">
        <f aca="false">Actuals!L14-'P&amp;L Budget'!L14</f>
        <v>368333.333333333</v>
      </c>
      <c r="M14" s="22" t="n">
        <f aca="false">Actuals!M14-'P&amp;L Budget'!M14</f>
        <v>368333.333333333</v>
      </c>
      <c r="N14" s="22" t="n">
        <f aca="false">Actuals!N14-'P&amp;L Budget'!N14</f>
        <v>368333.333333333</v>
      </c>
      <c r="O14" s="22" t="n">
        <f aca="false">SUM(C14:N14)</f>
        <v>4420000</v>
      </c>
    </row>
    <row r="16" customFormat="false" ht="15.75" hidden="false" customHeight="true" outlineLevel="0" collapsed="false">
      <c r="B16" s="21" t="s">
        <v>83</v>
      </c>
      <c r="C16" s="22" t="n">
        <f aca="false">Actuals!C16-'P&amp;L Budget'!C16</f>
        <v>-1076666.66666667</v>
      </c>
      <c r="D16" s="22" t="n">
        <f aca="false">Actuals!D16-'P&amp;L Budget'!D16</f>
        <v>-1076666.66666667</v>
      </c>
      <c r="E16" s="22" t="n">
        <f aca="false">Actuals!E16-'P&amp;L Budget'!E16</f>
        <v>-1076666.66666667</v>
      </c>
      <c r="F16" s="22" t="n">
        <f aca="false">Actuals!F16-'P&amp;L Budget'!F16</f>
        <v>-1076666.66666667</v>
      </c>
      <c r="G16" s="22" t="n">
        <f aca="false">Actuals!G16-'P&amp;L Budget'!G16</f>
        <v>-1076666.66666667</v>
      </c>
      <c r="H16" s="22" t="n">
        <f aca="false">Actuals!H16-'P&amp;L Budget'!H16</f>
        <v>-1076666.66666667</v>
      </c>
      <c r="I16" s="22" t="n">
        <f aca="false">Actuals!I16-'P&amp;L Budget'!I16</f>
        <v>-1076666.66666667</v>
      </c>
      <c r="J16" s="22" t="n">
        <f aca="false">Actuals!J16-'P&amp;L Budget'!J16</f>
        <v>-1076666.66666667</v>
      </c>
      <c r="K16" s="22" t="n">
        <f aca="false">Actuals!K16-'P&amp;L Budget'!K16</f>
        <v>-1076666.66666667</v>
      </c>
      <c r="L16" s="22" t="n">
        <f aca="false">Actuals!L16-'P&amp;L Budget'!L16</f>
        <v>-1076666.66666667</v>
      </c>
      <c r="M16" s="22" t="n">
        <f aca="false">Actuals!M16-'P&amp;L Budget'!M16</f>
        <v>-1076666.66666667</v>
      </c>
      <c r="N16" s="22" t="n">
        <f aca="false">Actuals!N16-'P&amp;L Budget'!N16</f>
        <v>-1076666.66666667</v>
      </c>
      <c r="O16" s="22" t="n">
        <f aca="false">SUM(C16:N16)</f>
        <v>-12920000</v>
      </c>
    </row>
    <row r="18" customFormat="false" ht="15.75" hidden="false" customHeight="true" outlineLevel="0" collapsed="false">
      <c r="B18" s="8" t="s">
        <v>33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customFormat="false" ht="15" hidden="false" customHeight="true" outlineLevel="0" collapsed="false">
      <c r="B19" s="12" t="s">
        <v>84</v>
      </c>
      <c r="C19" s="24" t="n">
        <f aca="false">Actuals!C19-'P&amp;L Budget'!C19</f>
        <v>150000</v>
      </c>
      <c r="D19" s="24" t="n">
        <f aca="false">Actuals!D19-'P&amp;L Budget'!D19</f>
        <v>150000</v>
      </c>
      <c r="E19" s="24" t="n">
        <f aca="false">Actuals!E19-'P&amp;L Budget'!E19</f>
        <v>150000</v>
      </c>
      <c r="F19" s="24" t="n">
        <f aca="false">Actuals!F19-'P&amp;L Budget'!F19</f>
        <v>150000</v>
      </c>
      <c r="G19" s="24" t="n">
        <f aca="false">Actuals!G19-'P&amp;L Budget'!G19</f>
        <v>150000</v>
      </c>
      <c r="H19" s="24" t="n">
        <f aca="false">Actuals!H19-'P&amp;L Budget'!H19</f>
        <v>150000</v>
      </c>
      <c r="I19" s="24" t="n">
        <f aca="false">Actuals!I19-'P&amp;L Budget'!I19</f>
        <v>150000</v>
      </c>
      <c r="J19" s="24" t="n">
        <f aca="false">Actuals!J19-'P&amp;L Budget'!J19</f>
        <v>150000</v>
      </c>
      <c r="K19" s="24" t="n">
        <f aca="false">Actuals!K19-'P&amp;L Budget'!K19</f>
        <v>150000</v>
      </c>
      <c r="L19" s="24" t="n">
        <f aca="false">Actuals!L19-'P&amp;L Budget'!L19</f>
        <v>150000</v>
      </c>
      <c r="M19" s="24" t="n">
        <f aca="false">Actuals!M19-'P&amp;L Budget'!M19</f>
        <v>150000</v>
      </c>
      <c r="N19" s="24" t="n">
        <f aca="false">Actuals!N19-'P&amp;L Budget'!N19</f>
        <v>150000</v>
      </c>
      <c r="O19" s="24" t="n">
        <f aca="false">SUM(C19:N19)</f>
        <v>1800000</v>
      </c>
    </row>
    <row r="20" customFormat="false" ht="15" hidden="false" customHeight="true" outlineLevel="0" collapsed="false">
      <c r="B20" s="9" t="s">
        <v>85</v>
      </c>
      <c r="C20" s="25" t="n">
        <f aca="false">Actuals!C20-'P&amp;L Budget'!C20</f>
        <v>20000</v>
      </c>
      <c r="D20" s="25" t="n">
        <f aca="false">Actuals!D20-'P&amp;L Budget'!D20</f>
        <v>20000</v>
      </c>
      <c r="E20" s="25" t="n">
        <f aca="false">Actuals!E20-'P&amp;L Budget'!E20</f>
        <v>20000</v>
      </c>
      <c r="F20" s="25" t="n">
        <f aca="false">Actuals!F20-'P&amp;L Budget'!F20</f>
        <v>20000</v>
      </c>
      <c r="G20" s="25" t="n">
        <f aca="false">Actuals!G20-'P&amp;L Budget'!G20</f>
        <v>20000</v>
      </c>
      <c r="H20" s="25" t="n">
        <f aca="false">Actuals!H20-'P&amp;L Budget'!H20</f>
        <v>20000</v>
      </c>
      <c r="I20" s="25" t="n">
        <f aca="false">Actuals!I20-'P&amp;L Budget'!I20</f>
        <v>20000</v>
      </c>
      <c r="J20" s="25" t="n">
        <f aca="false">Actuals!J20-'P&amp;L Budget'!J20</f>
        <v>20000</v>
      </c>
      <c r="K20" s="25" t="n">
        <f aca="false">Actuals!K20-'P&amp;L Budget'!K20</f>
        <v>20000</v>
      </c>
      <c r="L20" s="25" t="n">
        <f aca="false">Actuals!L20-'P&amp;L Budget'!L20</f>
        <v>20000</v>
      </c>
      <c r="M20" s="25" t="n">
        <f aca="false">Actuals!M20-'P&amp;L Budget'!M20</f>
        <v>20000</v>
      </c>
      <c r="N20" s="25" t="n">
        <f aca="false">Actuals!N20-'P&amp;L Budget'!N20</f>
        <v>20000</v>
      </c>
      <c r="O20" s="25" t="n">
        <f aca="false">SUM(C20:N20)</f>
        <v>240000</v>
      </c>
    </row>
    <row r="21" customFormat="false" ht="15" hidden="false" customHeight="true" outlineLevel="0" collapsed="false">
      <c r="B21" s="12" t="s">
        <v>86</v>
      </c>
      <c r="C21" s="24" t="n">
        <f aca="false">Actuals!C21-'P&amp;L Budget'!C21</f>
        <v>28333.3333333333</v>
      </c>
      <c r="D21" s="24" t="n">
        <f aca="false">Actuals!D21-'P&amp;L Budget'!D21</f>
        <v>28333.3333333333</v>
      </c>
      <c r="E21" s="24" t="n">
        <f aca="false">Actuals!E21-'P&amp;L Budget'!E21</f>
        <v>28333.3333333333</v>
      </c>
      <c r="F21" s="24" t="n">
        <f aca="false">Actuals!F21-'P&amp;L Budget'!F21</f>
        <v>28333.3333333333</v>
      </c>
      <c r="G21" s="24" t="n">
        <f aca="false">Actuals!G21-'P&amp;L Budget'!G21</f>
        <v>28333.3333333333</v>
      </c>
      <c r="H21" s="24" t="n">
        <f aca="false">Actuals!H21-'P&amp;L Budget'!H21</f>
        <v>28333.3333333333</v>
      </c>
      <c r="I21" s="24" t="n">
        <f aca="false">Actuals!I21-'P&amp;L Budget'!I21</f>
        <v>28333.3333333333</v>
      </c>
      <c r="J21" s="24" t="n">
        <f aca="false">Actuals!J21-'P&amp;L Budget'!J21</f>
        <v>28333.3333333333</v>
      </c>
      <c r="K21" s="24" t="n">
        <f aca="false">Actuals!K21-'P&amp;L Budget'!K21</f>
        <v>28333.3333333333</v>
      </c>
      <c r="L21" s="24" t="n">
        <f aca="false">Actuals!L21-'P&amp;L Budget'!L21</f>
        <v>28333.3333333333</v>
      </c>
      <c r="M21" s="24" t="n">
        <f aca="false">Actuals!M21-'P&amp;L Budget'!M21</f>
        <v>28333.3333333333</v>
      </c>
      <c r="N21" s="24" t="n">
        <f aca="false">Actuals!N21-'P&amp;L Budget'!N21</f>
        <v>28333.3333333333</v>
      </c>
      <c r="O21" s="24" t="n">
        <f aca="false">SUM(C21:N21)</f>
        <v>340000</v>
      </c>
    </row>
    <row r="22" customFormat="false" ht="15" hidden="false" customHeight="true" outlineLevel="0" collapsed="false">
      <c r="B22" s="9" t="s">
        <v>87</v>
      </c>
      <c r="C22" s="25" t="n">
        <f aca="false">Actuals!C22-'P&amp;L Budget'!C22</f>
        <v>10000</v>
      </c>
      <c r="D22" s="25" t="n">
        <f aca="false">Actuals!D22-'P&amp;L Budget'!D22</f>
        <v>10000</v>
      </c>
      <c r="E22" s="25" t="n">
        <f aca="false">Actuals!E22-'P&amp;L Budget'!E22</f>
        <v>10000</v>
      </c>
      <c r="F22" s="25" t="n">
        <f aca="false">Actuals!F22-'P&amp;L Budget'!F22</f>
        <v>10000</v>
      </c>
      <c r="G22" s="25" t="n">
        <f aca="false">Actuals!G22-'P&amp;L Budget'!G22</f>
        <v>10000</v>
      </c>
      <c r="H22" s="25" t="n">
        <f aca="false">Actuals!H22-'P&amp;L Budget'!H22</f>
        <v>10000</v>
      </c>
      <c r="I22" s="25" t="n">
        <f aca="false">Actuals!I22-'P&amp;L Budget'!I22</f>
        <v>10000</v>
      </c>
      <c r="J22" s="25" t="n">
        <f aca="false">Actuals!J22-'P&amp;L Budget'!J22</f>
        <v>10000</v>
      </c>
      <c r="K22" s="25" t="n">
        <f aca="false">Actuals!K22-'P&amp;L Budget'!K22</f>
        <v>10000</v>
      </c>
      <c r="L22" s="25" t="n">
        <f aca="false">Actuals!L22-'P&amp;L Budget'!L22</f>
        <v>10000</v>
      </c>
      <c r="M22" s="25" t="n">
        <f aca="false">Actuals!M22-'P&amp;L Budget'!M22</f>
        <v>10000</v>
      </c>
      <c r="N22" s="25" t="n">
        <f aca="false">Actuals!N22-'P&amp;L Budget'!N22</f>
        <v>10000</v>
      </c>
      <c r="O22" s="25" t="n">
        <f aca="false">SUM(C22:N22)</f>
        <v>120000</v>
      </c>
    </row>
    <row r="23" customFormat="false" ht="15" hidden="false" customHeight="true" outlineLevel="0" collapsed="false">
      <c r="B23" s="12" t="s">
        <v>88</v>
      </c>
      <c r="C23" s="24" t="n">
        <f aca="false">Actuals!C23-'P&amp;L Budget'!C23</f>
        <v>5000</v>
      </c>
      <c r="D23" s="24" t="n">
        <f aca="false">Actuals!D23-'P&amp;L Budget'!D23</f>
        <v>5000</v>
      </c>
      <c r="E23" s="24" t="n">
        <f aca="false">Actuals!E23-'P&amp;L Budget'!E23</f>
        <v>5000</v>
      </c>
      <c r="F23" s="24" t="n">
        <f aca="false">Actuals!F23-'P&amp;L Budget'!F23</f>
        <v>5000</v>
      </c>
      <c r="G23" s="24" t="n">
        <f aca="false">Actuals!G23-'P&amp;L Budget'!G23</f>
        <v>5000</v>
      </c>
      <c r="H23" s="24" t="n">
        <f aca="false">Actuals!H23-'P&amp;L Budget'!H23</f>
        <v>5000</v>
      </c>
      <c r="I23" s="24" t="n">
        <f aca="false">Actuals!I23-'P&amp;L Budget'!I23</f>
        <v>5000</v>
      </c>
      <c r="J23" s="24" t="n">
        <f aca="false">Actuals!J23-'P&amp;L Budget'!J23</f>
        <v>5000</v>
      </c>
      <c r="K23" s="24" t="n">
        <f aca="false">Actuals!K23-'P&amp;L Budget'!K23</f>
        <v>5000</v>
      </c>
      <c r="L23" s="24" t="n">
        <f aca="false">Actuals!L23-'P&amp;L Budget'!L23</f>
        <v>5000</v>
      </c>
      <c r="M23" s="24" t="n">
        <f aca="false">Actuals!M23-'P&amp;L Budget'!M23</f>
        <v>5000</v>
      </c>
      <c r="N23" s="24" t="n">
        <f aca="false">Actuals!N23-'P&amp;L Budget'!N23</f>
        <v>5000</v>
      </c>
      <c r="O23" s="24" t="n">
        <f aca="false">SUM(C23:N23)</f>
        <v>60000</v>
      </c>
    </row>
    <row r="24" customFormat="false" ht="15" hidden="false" customHeight="true" outlineLevel="0" collapsed="false">
      <c r="B24" s="9" t="s">
        <v>89</v>
      </c>
      <c r="C24" s="25" t="n">
        <f aca="false">Actuals!C24-'P&amp;L Budget'!C24</f>
        <v>7500</v>
      </c>
      <c r="D24" s="25" t="n">
        <f aca="false">Actuals!D24-'P&amp;L Budget'!D24</f>
        <v>7500</v>
      </c>
      <c r="E24" s="25" t="n">
        <f aca="false">Actuals!E24-'P&amp;L Budget'!E24</f>
        <v>7500</v>
      </c>
      <c r="F24" s="25" t="n">
        <f aca="false">Actuals!F24-'P&amp;L Budget'!F24</f>
        <v>7500</v>
      </c>
      <c r="G24" s="25" t="n">
        <f aca="false">Actuals!G24-'P&amp;L Budget'!G24</f>
        <v>7500</v>
      </c>
      <c r="H24" s="25" t="n">
        <f aca="false">Actuals!H24-'P&amp;L Budget'!H24</f>
        <v>7500</v>
      </c>
      <c r="I24" s="25" t="n">
        <f aca="false">Actuals!I24-'P&amp;L Budget'!I24</f>
        <v>7500</v>
      </c>
      <c r="J24" s="25" t="n">
        <f aca="false">Actuals!J24-'P&amp;L Budget'!J24</f>
        <v>7500</v>
      </c>
      <c r="K24" s="25" t="n">
        <f aca="false">Actuals!K24-'P&amp;L Budget'!K24</f>
        <v>7500</v>
      </c>
      <c r="L24" s="25" t="n">
        <f aca="false">Actuals!L24-'P&amp;L Budget'!L24</f>
        <v>7500</v>
      </c>
      <c r="M24" s="25" t="n">
        <f aca="false">Actuals!M24-'P&amp;L Budget'!M24</f>
        <v>7500</v>
      </c>
      <c r="N24" s="25" t="n">
        <f aca="false">Actuals!N24-'P&amp;L Budget'!N24</f>
        <v>7500</v>
      </c>
      <c r="O24" s="25" t="n">
        <f aca="false">SUM(C24:N24)</f>
        <v>90000</v>
      </c>
    </row>
    <row r="25" customFormat="false" ht="15" hidden="false" customHeight="true" outlineLevel="0" collapsed="false">
      <c r="B25" s="12" t="s">
        <v>90</v>
      </c>
      <c r="C25" s="24" t="n">
        <f aca="false">Actuals!C25-'P&amp;L Budget'!C25</f>
        <v>12500</v>
      </c>
      <c r="D25" s="24" t="n">
        <f aca="false">Actuals!D25-'P&amp;L Budget'!D25</f>
        <v>12500</v>
      </c>
      <c r="E25" s="24" t="n">
        <f aca="false">Actuals!E25-'P&amp;L Budget'!E25</f>
        <v>12500</v>
      </c>
      <c r="F25" s="24" t="n">
        <f aca="false">Actuals!F25-'P&amp;L Budget'!F25</f>
        <v>12500</v>
      </c>
      <c r="G25" s="24" t="n">
        <f aca="false">Actuals!G25-'P&amp;L Budget'!G25</f>
        <v>12500</v>
      </c>
      <c r="H25" s="24" t="n">
        <f aca="false">Actuals!H25-'P&amp;L Budget'!H25</f>
        <v>12500</v>
      </c>
      <c r="I25" s="24" t="n">
        <f aca="false">Actuals!I25-'P&amp;L Budget'!I25</f>
        <v>12500</v>
      </c>
      <c r="J25" s="24" t="n">
        <f aca="false">Actuals!J25-'P&amp;L Budget'!J25</f>
        <v>12500</v>
      </c>
      <c r="K25" s="24" t="n">
        <f aca="false">Actuals!K25-'P&amp;L Budget'!K25</f>
        <v>12500</v>
      </c>
      <c r="L25" s="24" t="n">
        <f aca="false">Actuals!L25-'P&amp;L Budget'!L25</f>
        <v>12500</v>
      </c>
      <c r="M25" s="24" t="n">
        <f aca="false">Actuals!M25-'P&amp;L Budget'!M25</f>
        <v>12500</v>
      </c>
      <c r="N25" s="24" t="n">
        <f aca="false">Actuals!N25-'P&amp;L Budget'!N25</f>
        <v>12500</v>
      </c>
      <c r="O25" s="24" t="n">
        <f aca="false">SUM(C25:N25)</f>
        <v>150000</v>
      </c>
    </row>
    <row r="26" customFormat="false" ht="15" hidden="false" customHeight="true" outlineLevel="0" collapsed="false">
      <c r="B26" s="9" t="s">
        <v>91</v>
      </c>
      <c r="C26" s="25" t="n">
        <f aca="false">Actuals!C26-'P&amp;L Budget'!C26</f>
        <v>6250</v>
      </c>
      <c r="D26" s="25" t="n">
        <f aca="false">Actuals!D26-'P&amp;L Budget'!D26</f>
        <v>6250</v>
      </c>
      <c r="E26" s="25" t="n">
        <f aca="false">Actuals!E26-'P&amp;L Budget'!E26</f>
        <v>6250</v>
      </c>
      <c r="F26" s="25" t="n">
        <f aca="false">Actuals!F26-'P&amp;L Budget'!F26</f>
        <v>6250</v>
      </c>
      <c r="G26" s="25" t="n">
        <f aca="false">Actuals!G26-'P&amp;L Budget'!G26</f>
        <v>6250</v>
      </c>
      <c r="H26" s="25" t="n">
        <f aca="false">Actuals!H26-'P&amp;L Budget'!H26</f>
        <v>6250</v>
      </c>
      <c r="I26" s="25" t="n">
        <f aca="false">Actuals!I26-'P&amp;L Budget'!I26</f>
        <v>6250</v>
      </c>
      <c r="J26" s="25" t="n">
        <f aca="false">Actuals!J26-'P&amp;L Budget'!J26</f>
        <v>6250</v>
      </c>
      <c r="K26" s="25" t="n">
        <f aca="false">Actuals!K26-'P&amp;L Budget'!K26</f>
        <v>6250</v>
      </c>
      <c r="L26" s="25" t="n">
        <f aca="false">Actuals!L26-'P&amp;L Budget'!L26</f>
        <v>6250</v>
      </c>
      <c r="M26" s="25" t="n">
        <f aca="false">Actuals!M26-'P&amp;L Budget'!M26</f>
        <v>6250</v>
      </c>
      <c r="N26" s="25" t="n">
        <f aca="false">Actuals!N26-'P&amp;L Budget'!N26</f>
        <v>6250</v>
      </c>
      <c r="O26" s="25" t="n">
        <f aca="false">SUM(C26:N26)</f>
        <v>75000</v>
      </c>
    </row>
    <row r="27" customFormat="false" ht="15.75" hidden="false" customHeight="true" outlineLevel="0" collapsed="false">
      <c r="B27" s="21" t="s">
        <v>92</v>
      </c>
      <c r="C27" s="22" t="n">
        <f aca="false">Actuals!C27-'P&amp;L Budget'!C27</f>
        <v>239583.333333333</v>
      </c>
      <c r="D27" s="22" t="n">
        <f aca="false">Actuals!D27-'P&amp;L Budget'!D27</f>
        <v>239583.333333333</v>
      </c>
      <c r="E27" s="22" t="n">
        <f aca="false">Actuals!E27-'P&amp;L Budget'!E27</f>
        <v>239583.333333333</v>
      </c>
      <c r="F27" s="22" t="n">
        <f aca="false">Actuals!F27-'P&amp;L Budget'!F27</f>
        <v>239583.333333333</v>
      </c>
      <c r="G27" s="22" t="n">
        <f aca="false">Actuals!G27-'P&amp;L Budget'!G27</f>
        <v>239583.333333333</v>
      </c>
      <c r="H27" s="22" t="n">
        <f aca="false">Actuals!H27-'P&amp;L Budget'!H27</f>
        <v>239583.333333333</v>
      </c>
      <c r="I27" s="22" t="n">
        <f aca="false">Actuals!I27-'P&amp;L Budget'!I27</f>
        <v>239583.333333333</v>
      </c>
      <c r="J27" s="22" t="n">
        <f aca="false">Actuals!J27-'P&amp;L Budget'!J27</f>
        <v>239583.333333333</v>
      </c>
      <c r="K27" s="22" t="n">
        <f aca="false">Actuals!K27-'P&amp;L Budget'!K27</f>
        <v>239583.333333333</v>
      </c>
      <c r="L27" s="22" t="n">
        <f aca="false">Actuals!L27-'P&amp;L Budget'!L27</f>
        <v>239583.333333333</v>
      </c>
      <c r="M27" s="22" t="n">
        <f aca="false">Actuals!M27-'P&amp;L Budget'!M27</f>
        <v>239583.333333333</v>
      </c>
      <c r="N27" s="22" t="n">
        <f aca="false">Actuals!N27-'P&amp;L Budget'!N27</f>
        <v>239583.333333333</v>
      </c>
      <c r="O27" s="22" t="n">
        <f aca="false">SUM(C27:N27)</f>
        <v>2875000</v>
      </c>
    </row>
    <row r="29" customFormat="false" ht="15.75" hidden="false" customHeight="true" outlineLevel="0" collapsed="false">
      <c r="B29" s="21" t="s">
        <v>93</v>
      </c>
      <c r="C29" s="22" t="n">
        <f aca="false">Actuals!C29-'P&amp;L Budget'!C29</f>
        <v>-1316250</v>
      </c>
      <c r="D29" s="22" t="n">
        <f aca="false">Actuals!D29-'P&amp;L Budget'!D29</f>
        <v>-1316250</v>
      </c>
      <c r="E29" s="22" t="n">
        <f aca="false">Actuals!E29-'P&amp;L Budget'!E29</f>
        <v>-1316250</v>
      </c>
      <c r="F29" s="22" t="n">
        <f aca="false">Actuals!F29-'P&amp;L Budget'!F29</f>
        <v>-1316250</v>
      </c>
      <c r="G29" s="22" t="n">
        <f aca="false">Actuals!G29-'P&amp;L Budget'!G29</f>
        <v>-1316250</v>
      </c>
      <c r="H29" s="22" t="n">
        <f aca="false">Actuals!H29-'P&amp;L Budget'!H29</f>
        <v>-1316250</v>
      </c>
      <c r="I29" s="22" t="n">
        <f aca="false">Actuals!I29-'P&amp;L Budget'!I29</f>
        <v>-1316250</v>
      </c>
      <c r="J29" s="22" t="n">
        <f aca="false">Actuals!J29-'P&amp;L Budget'!J29</f>
        <v>-1316250</v>
      </c>
      <c r="K29" s="22" t="n">
        <f aca="false">Actuals!K29-'P&amp;L Budget'!K29</f>
        <v>-1316250</v>
      </c>
      <c r="L29" s="22" t="n">
        <f aca="false">Actuals!L29-'P&amp;L Budget'!L29</f>
        <v>-1316250</v>
      </c>
      <c r="M29" s="22" t="n">
        <f aca="false">Actuals!M29-'P&amp;L Budget'!M29</f>
        <v>-1316250</v>
      </c>
      <c r="N29" s="22" t="n">
        <f aca="false">Actuals!N29-'P&amp;L Budget'!N29</f>
        <v>-1316250</v>
      </c>
      <c r="O29" s="22" t="n">
        <f aca="false">SUM(C29:N29)</f>
        <v>-15795000</v>
      </c>
    </row>
    <row r="31" customFormat="false" ht="15.75" hidden="false" customHeight="true" outlineLevel="0" collapsed="false">
      <c r="B31" s="8" t="s">
        <v>94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customFormat="false" ht="15" hidden="false" customHeight="true" outlineLevel="0" collapsed="false">
      <c r="B32" s="9" t="s">
        <v>95</v>
      </c>
      <c r="C32" s="25" t="n">
        <f aca="false">Actuals!C32-'P&amp;L Budget'!C32</f>
        <v>3750</v>
      </c>
      <c r="D32" s="25" t="n">
        <f aca="false">Actuals!D32-'P&amp;L Budget'!D32</f>
        <v>3750</v>
      </c>
      <c r="E32" s="25" t="n">
        <f aca="false">Actuals!E32-'P&amp;L Budget'!E32</f>
        <v>3750</v>
      </c>
      <c r="F32" s="25" t="n">
        <f aca="false">Actuals!F32-'P&amp;L Budget'!F32</f>
        <v>3750</v>
      </c>
      <c r="G32" s="25" t="n">
        <f aca="false">Actuals!G32-'P&amp;L Budget'!G32</f>
        <v>3750</v>
      </c>
      <c r="H32" s="25" t="n">
        <f aca="false">Actuals!H32-'P&amp;L Budget'!H32</f>
        <v>3750</v>
      </c>
      <c r="I32" s="25" t="n">
        <f aca="false">Actuals!I32-'P&amp;L Budget'!I32</f>
        <v>3750</v>
      </c>
      <c r="J32" s="25" t="n">
        <f aca="false">Actuals!J32-'P&amp;L Budget'!J32</f>
        <v>3750</v>
      </c>
      <c r="K32" s="25" t="n">
        <f aca="false">Actuals!K32-'P&amp;L Budget'!K32</f>
        <v>3750</v>
      </c>
      <c r="L32" s="25" t="n">
        <f aca="false">Actuals!L32-'P&amp;L Budget'!L32</f>
        <v>3750</v>
      </c>
      <c r="M32" s="25" t="n">
        <f aca="false">Actuals!M32-'P&amp;L Budget'!M32</f>
        <v>3750</v>
      </c>
      <c r="N32" s="25" t="n">
        <f aca="false">Actuals!N32-'P&amp;L Budget'!N32</f>
        <v>3750</v>
      </c>
      <c r="O32" s="25" t="n">
        <f aca="false">SUM(C32:N32)</f>
        <v>45000</v>
      </c>
    </row>
    <row r="33" customFormat="false" ht="15.75" hidden="false" customHeight="true" outlineLevel="0" collapsed="false">
      <c r="B33" s="21" t="s">
        <v>96</v>
      </c>
      <c r="C33" s="22" t="n">
        <f aca="false">Actuals!C33-'P&amp;L Budget'!C33</f>
        <v>3750</v>
      </c>
      <c r="D33" s="22" t="n">
        <f aca="false">Actuals!D33-'P&amp;L Budget'!D33</f>
        <v>3750</v>
      </c>
      <c r="E33" s="22" t="n">
        <f aca="false">Actuals!E33-'P&amp;L Budget'!E33</f>
        <v>3750</v>
      </c>
      <c r="F33" s="22" t="n">
        <f aca="false">Actuals!F33-'P&amp;L Budget'!F33</f>
        <v>3750</v>
      </c>
      <c r="G33" s="22" t="n">
        <f aca="false">Actuals!G33-'P&amp;L Budget'!G33</f>
        <v>3750</v>
      </c>
      <c r="H33" s="22" t="n">
        <f aca="false">Actuals!H33-'P&amp;L Budget'!H33</f>
        <v>3750</v>
      </c>
      <c r="I33" s="22" t="n">
        <f aca="false">Actuals!I33-'P&amp;L Budget'!I33</f>
        <v>3750</v>
      </c>
      <c r="J33" s="22" t="n">
        <f aca="false">Actuals!J33-'P&amp;L Budget'!J33</f>
        <v>3750</v>
      </c>
      <c r="K33" s="22" t="n">
        <f aca="false">Actuals!K33-'P&amp;L Budget'!K33</f>
        <v>3750</v>
      </c>
      <c r="L33" s="22" t="n">
        <f aca="false">Actuals!L33-'P&amp;L Budget'!L33</f>
        <v>3750</v>
      </c>
      <c r="M33" s="22" t="n">
        <f aca="false">Actuals!M33-'P&amp;L Budget'!M33</f>
        <v>3750</v>
      </c>
      <c r="N33" s="22" t="n">
        <f aca="false">Actuals!N33-'P&amp;L Budget'!N33</f>
        <v>3750</v>
      </c>
      <c r="O33" s="22" t="n">
        <f aca="false">SUM(C33:N33)</f>
        <v>45000</v>
      </c>
    </row>
    <row r="35" customFormat="false" ht="15.75" hidden="false" customHeight="true" outlineLevel="0" collapsed="false">
      <c r="B35" s="21" t="s">
        <v>97</v>
      </c>
      <c r="C35" s="22" t="n">
        <f aca="false">Actuals!C35-'P&amp;L Budget'!C35</f>
        <v>-1320000</v>
      </c>
      <c r="D35" s="22" t="n">
        <f aca="false">Actuals!D35-'P&amp;L Budget'!D35</f>
        <v>-1320000</v>
      </c>
      <c r="E35" s="22" t="n">
        <f aca="false">Actuals!E35-'P&amp;L Budget'!E35</f>
        <v>-1320000</v>
      </c>
      <c r="F35" s="22" t="n">
        <f aca="false">Actuals!F35-'P&amp;L Budget'!F35</f>
        <v>-1320000</v>
      </c>
      <c r="G35" s="22" t="n">
        <f aca="false">Actuals!G35-'P&amp;L Budget'!G35</f>
        <v>-1320000</v>
      </c>
      <c r="H35" s="22" t="n">
        <f aca="false">Actuals!H35-'P&amp;L Budget'!H35</f>
        <v>-1320000</v>
      </c>
      <c r="I35" s="22" t="n">
        <f aca="false">Actuals!I35-'P&amp;L Budget'!I35</f>
        <v>-1320000</v>
      </c>
      <c r="J35" s="22" t="n">
        <f aca="false">Actuals!J35-'P&amp;L Budget'!J35</f>
        <v>-1320000</v>
      </c>
      <c r="K35" s="22" t="n">
        <f aca="false">Actuals!K35-'P&amp;L Budget'!K35</f>
        <v>-1320000</v>
      </c>
      <c r="L35" s="22" t="n">
        <f aca="false">Actuals!L35-'P&amp;L Budget'!L35</f>
        <v>-1320000</v>
      </c>
      <c r="M35" s="22" t="n">
        <f aca="false">Actuals!M35-'P&amp;L Budget'!M35</f>
        <v>-1320000</v>
      </c>
      <c r="N35" s="22" t="n">
        <f aca="false">Actuals!N35-'P&amp;L Budget'!N35</f>
        <v>-1320000</v>
      </c>
      <c r="O35" s="22" t="n">
        <f aca="false">SUM(C35:N35)</f>
        <v>-15840000</v>
      </c>
    </row>
    <row r="36" customFormat="false" ht="15" hidden="false" customHeight="true" outlineLevel="0" collapsed="false">
      <c r="B36" s="9" t="s">
        <v>98</v>
      </c>
      <c r="C36" s="25" t="n">
        <f aca="false">Actuals!C36-'P&amp;L Budget'!C36</f>
        <v>33125</v>
      </c>
      <c r="D36" s="25" t="n">
        <f aca="false">Actuals!D36-'P&amp;L Budget'!D36</f>
        <v>33125</v>
      </c>
      <c r="E36" s="25" t="n">
        <f aca="false">Actuals!E36-'P&amp;L Budget'!E36</f>
        <v>33125</v>
      </c>
      <c r="F36" s="25" t="n">
        <f aca="false">Actuals!F36-'P&amp;L Budget'!F36</f>
        <v>33125</v>
      </c>
      <c r="G36" s="25" t="n">
        <f aca="false">Actuals!G36-'P&amp;L Budget'!G36</f>
        <v>33125</v>
      </c>
      <c r="H36" s="25" t="n">
        <f aca="false">Actuals!H36-'P&amp;L Budget'!H36</f>
        <v>33125</v>
      </c>
      <c r="I36" s="25" t="n">
        <f aca="false">Actuals!I36-'P&amp;L Budget'!I36</f>
        <v>33125</v>
      </c>
      <c r="J36" s="25" t="n">
        <f aca="false">Actuals!J36-'P&amp;L Budget'!J36</f>
        <v>33125</v>
      </c>
      <c r="K36" s="25" t="n">
        <f aca="false">Actuals!K36-'P&amp;L Budget'!K36</f>
        <v>33125</v>
      </c>
      <c r="L36" s="25" t="n">
        <f aca="false">Actuals!L36-'P&amp;L Budget'!L36</f>
        <v>33125</v>
      </c>
      <c r="M36" s="25" t="n">
        <f aca="false">Actuals!M36-'P&amp;L Budget'!M36</f>
        <v>33125</v>
      </c>
      <c r="N36" s="25" t="n">
        <f aca="false">Actuals!N36-'P&amp;L Budget'!N36</f>
        <v>33125</v>
      </c>
      <c r="O36" s="25" t="n">
        <f aca="false">SUM(C36:N36)</f>
        <v>397500</v>
      </c>
    </row>
    <row r="38" customFormat="false" ht="15.75" hidden="false" customHeight="true" outlineLevel="0" collapsed="false">
      <c r="B38" s="21" t="s">
        <v>99</v>
      </c>
      <c r="C38" s="22" t="n">
        <f aca="false">Actuals!C38-'P&amp;L Budget'!C38</f>
        <v>-1353125</v>
      </c>
      <c r="D38" s="22" t="n">
        <f aca="false">Actuals!D38-'P&amp;L Budget'!D38</f>
        <v>-1353125</v>
      </c>
      <c r="E38" s="22" t="n">
        <f aca="false">Actuals!E38-'P&amp;L Budget'!E38</f>
        <v>-1353125</v>
      </c>
      <c r="F38" s="22" t="n">
        <f aca="false">Actuals!F38-'P&amp;L Budget'!F38</f>
        <v>-1353125</v>
      </c>
      <c r="G38" s="22" t="n">
        <f aca="false">Actuals!G38-'P&amp;L Budget'!G38</f>
        <v>-1353125</v>
      </c>
      <c r="H38" s="22" t="n">
        <f aca="false">Actuals!H38-'P&amp;L Budget'!H38</f>
        <v>-1353125</v>
      </c>
      <c r="I38" s="22" t="n">
        <f aca="false">Actuals!I38-'P&amp;L Budget'!I38</f>
        <v>-1353125</v>
      </c>
      <c r="J38" s="22" t="n">
        <f aca="false">Actuals!J38-'P&amp;L Budget'!J38</f>
        <v>-1353125</v>
      </c>
      <c r="K38" s="22" t="n">
        <f aca="false">Actuals!K38-'P&amp;L Budget'!K38</f>
        <v>-1353125</v>
      </c>
      <c r="L38" s="22" t="n">
        <f aca="false">Actuals!L38-'P&amp;L Budget'!L38</f>
        <v>-1353125</v>
      </c>
      <c r="M38" s="22" t="n">
        <f aca="false">Actuals!M38-'P&amp;L Budget'!M38</f>
        <v>-1353125</v>
      </c>
      <c r="N38" s="22" t="n">
        <f aca="false">Actuals!N38-'P&amp;L Budget'!N38</f>
        <v>-1353125</v>
      </c>
      <c r="O38" s="22" t="n">
        <f aca="false">SUM(C38:N38)</f>
        <v>-16237500</v>
      </c>
    </row>
  </sheetData>
  <mergeCells count="6">
    <mergeCell ref="B1:O1"/>
    <mergeCell ref="B2:O2"/>
    <mergeCell ref="B5:O5"/>
    <mergeCell ref="B10:O10"/>
    <mergeCell ref="B18:O18"/>
    <mergeCell ref="B31:O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36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40"/>
  </cols>
  <sheetData>
    <row r="1" customFormat="false" ht="31.5" hidden="false" customHeight="true" outlineLevel="0" collapsed="false">
      <c r="B1" s="5" t="s">
        <v>104</v>
      </c>
      <c r="C1" s="5"/>
      <c r="D1" s="5"/>
      <c r="E1" s="5"/>
      <c r="F1" s="5"/>
    </row>
    <row r="3" customFormat="false" ht="18" hidden="false" customHeight="true" outlineLevel="0" collapsed="false">
      <c r="B3" s="7" t="s">
        <v>105</v>
      </c>
      <c r="C3" s="7" t="s">
        <v>106</v>
      </c>
      <c r="D3" s="7" t="s">
        <v>107</v>
      </c>
      <c r="E3" s="7" t="s">
        <v>108</v>
      </c>
      <c r="F3" s="7" t="s">
        <v>109</v>
      </c>
    </row>
    <row r="4" customFormat="false" ht="15" hidden="false" customHeight="true" outlineLevel="0" collapsed="false">
      <c r="B4" s="26" t="s">
        <v>110</v>
      </c>
      <c r="C4" s="27" t="s">
        <v>76</v>
      </c>
      <c r="D4" s="26" t="s">
        <v>111</v>
      </c>
      <c r="E4" s="26" t="s">
        <v>112</v>
      </c>
      <c r="F4" s="27" t="s">
        <v>113</v>
      </c>
    </row>
    <row r="5" customFormat="false" ht="15" hidden="false" customHeight="true" outlineLevel="0" collapsed="false">
      <c r="B5" s="28" t="s">
        <v>114</v>
      </c>
      <c r="C5" s="29" t="s">
        <v>77</v>
      </c>
      <c r="D5" s="28" t="s">
        <v>111</v>
      </c>
      <c r="E5" s="28" t="s">
        <v>112</v>
      </c>
      <c r="F5" s="29" t="s">
        <v>115</v>
      </c>
    </row>
    <row r="6" customFormat="false" ht="15" hidden="false" customHeight="true" outlineLevel="0" collapsed="false">
      <c r="B6" s="26" t="s">
        <v>116</v>
      </c>
      <c r="C6" s="27" t="s">
        <v>78</v>
      </c>
      <c r="D6" s="26" t="s">
        <v>111</v>
      </c>
      <c r="E6" s="26" t="s">
        <v>112</v>
      </c>
      <c r="F6" s="27" t="s">
        <v>117</v>
      </c>
    </row>
    <row r="7" customFormat="false" ht="15" hidden="false" customHeight="true" outlineLevel="0" collapsed="false">
      <c r="B7" s="30" t="s">
        <v>118</v>
      </c>
      <c r="C7" s="12" t="s">
        <v>79</v>
      </c>
      <c r="D7" s="30" t="s">
        <v>119</v>
      </c>
      <c r="E7" s="30" t="s">
        <v>120</v>
      </c>
      <c r="F7" s="12" t="s">
        <v>121</v>
      </c>
    </row>
    <row r="8" customFormat="false" ht="15" hidden="false" customHeight="true" outlineLevel="0" collapsed="false">
      <c r="B8" s="31" t="s">
        <v>122</v>
      </c>
      <c r="C8" s="9" t="s">
        <v>80</v>
      </c>
      <c r="D8" s="31" t="s">
        <v>119</v>
      </c>
      <c r="E8" s="31" t="s">
        <v>120</v>
      </c>
      <c r="F8" s="9" t="s">
        <v>123</v>
      </c>
    </row>
    <row r="9" customFormat="false" ht="15" hidden="false" customHeight="true" outlineLevel="0" collapsed="false">
      <c r="B9" s="30" t="s">
        <v>124</v>
      </c>
      <c r="C9" s="12" t="s">
        <v>81</v>
      </c>
      <c r="D9" s="30" t="s">
        <v>119</v>
      </c>
      <c r="E9" s="30" t="s">
        <v>120</v>
      </c>
      <c r="F9" s="12" t="s">
        <v>125</v>
      </c>
    </row>
    <row r="10" customFormat="false" ht="15" hidden="false" customHeight="true" outlineLevel="0" collapsed="false">
      <c r="B10" s="26" t="s">
        <v>126</v>
      </c>
      <c r="C10" s="27" t="s">
        <v>82</v>
      </c>
      <c r="D10" s="26" t="s">
        <v>119</v>
      </c>
      <c r="E10" s="26" t="s">
        <v>120</v>
      </c>
      <c r="F10" s="27" t="s">
        <v>127</v>
      </c>
    </row>
    <row r="11" customFormat="false" ht="15" hidden="false" customHeight="true" outlineLevel="0" collapsed="false">
      <c r="B11" s="28" t="s">
        <v>128</v>
      </c>
      <c r="C11" s="29" t="s">
        <v>129</v>
      </c>
      <c r="D11" s="28" t="s">
        <v>130</v>
      </c>
      <c r="E11" s="28" t="s">
        <v>112</v>
      </c>
      <c r="F11" s="29" t="s">
        <v>131</v>
      </c>
    </row>
    <row r="12" customFormat="false" ht="15" hidden="false" customHeight="true" outlineLevel="0" collapsed="false">
      <c r="B12" s="31" t="s">
        <v>132</v>
      </c>
      <c r="C12" s="9" t="s">
        <v>84</v>
      </c>
      <c r="D12" s="31" t="s">
        <v>133</v>
      </c>
      <c r="E12" s="31" t="s">
        <v>120</v>
      </c>
      <c r="F12" s="9" t="s">
        <v>134</v>
      </c>
    </row>
    <row r="13" customFormat="false" ht="15" hidden="false" customHeight="true" outlineLevel="0" collapsed="false">
      <c r="B13" s="30" t="s">
        <v>135</v>
      </c>
      <c r="C13" s="12" t="s">
        <v>85</v>
      </c>
      <c r="D13" s="30" t="s">
        <v>133</v>
      </c>
      <c r="E13" s="30" t="s">
        <v>120</v>
      </c>
      <c r="F13" s="12" t="s">
        <v>136</v>
      </c>
    </row>
    <row r="14" customFormat="false" ht="15" hidden="false" customHeight="true" outlineLevel="0" collapsed="false">
      <c r="B14" s="31" t="s">
        <v>137</v>
      </c>
      <c r="C14" s="9" t="s">
        <v>86</v>
      </c>
      <c r="D14" s="31" t="s">
        <v>133</v>
      </c>
      <c r="E14" s="31" t="s">
        <v>120</v>
      </c>
      <c r="F14" s="9" t="s">
        <v>138</v>
      </c>
    </row>
    <row r="15" customFormat="false" ht="15" hidden="false" customHeight="true" outlineLevel="0" collapsed="false">
      <c r="B15" s="30" t="s">
        <v>139</v>
      </c>
      <c r="C15" s="12" t="s">
        <v>87</v>
      </c>
      <c r="D15" s="30" t="s">
        <v>133</v>
      </c>
      <c r="E15" s="30" t="s">
        <v>120</v>
      </c>
      <c r="F15" s="12" t="s">
        <v>140</v>
      </c>
    </row>
    <row r="16" customFormat="false" ht="15" hidden="false" customHeight="true" outlineLevel="0" collapsed="false">
      <c r="B16" s="31" t="s">
        <v>141</v>
      </c>
      <c r="C16" s="9" t="s">
        <v>88</v>
      </c>
      <c r="D16" s="31" t="s">
        <v>133</v>
      </c>
      <c r="E16" s="31" t="s">
        <v>120</v>
      </c>
      <c r="F16" s="9" t="s">
        <v>142</v>
      </c>
    </row>
    <row r="17" customFormat="false" ht="15" hidden="false" customHeight="true" outlineLevel="0" collapsed="false">
      <c r="B17" s="30" t="s">
        <v>143</v>
      </c>
      <c r="C17" s="12" t="s">
        <v>89</v>
      </c>
      <c r="D17" s="30" t="s">
        <v>133</v>
      </c>
      <c r="E17" s="30" t="s">
        <v>120</v>
      </c>
      <c r="F17" s="12" t="s">
        <v>144</v>
      </c>
    </row>
    <row r="18" customFormat="false" ht="15" hidden="false" customHeight="true" outlineLevel="0" collapsed="false">
      <c r="B18" s="31" t="s">
        <v>145</v>
      </c>
      <c r="C18" s="9" t="s">
        <v>146</v>
      </c>
      <c r="D18" s="31" t="s">
        <v>133</v>
      </c>
      <c r="E18" s="31" t="s">
        <v>120</v>
      </c>
      <c r="F18" s="9" t="s">
        <v>147</v>
      </c>
    </row>
    <row r="19" customFormat="false" ht="15" hidden="false" customHeight="true" outlineLevel="0" collapsed="false">
      <c r="B19" s="30" t="s">
        <v>148</v>
      </c>
      <c r="C19" s="12" t="s">
        <v>149</v>
      </c>
      <c r="D19" s="30" t="s">
        <v>133</v>
      </c>
      <c r="E19" s="30" t="s">
        <v>120</v>
      </c>
      <c r="F19" s="12" t="s">
        <v>51</v>
      </c>
    </row>
    <row r="20" customFormat="false" ht="15" hidden="false" customHeight="true" outlineLevel="0" collapsed="false">
      <c r="B20" s="26" t="s">
        <v>150</v>
      </c>
      <c r="C20" s="27" t="s">
        <v>151</v>
      </c>
      <c r="D20" s="26" t="s">
        <v>133</v>
      </c>
      <c r="E20" s="26" t="s">
        <v>120</v>
      </c>
      <c r="F20" s="27" t="s">
        <v>152</v>
      </c>
    </row>
    <row r="21" customFormat="false" ht="15" hidden="false" customHeight="true" outlineLevel="0" collapsed="false">
      <c r="B21" s="28" t="s">
        <v>153</v>
      </c>
      <c r="C21" s="29" t="s">
        <v>93</v>
      </c>
      <c r="D21" s="28" t="s">
        <v>154</v>
      </c>
      <c r="E21" s="28" t="s">
        <v>112</v>
      </c>
      <c r="F21" s="29" t="s">
        <v>155</v>
      </c>
    </row>
    <row r="22" customFormat="false" ht="15" hidden="false" customHeight="true" outlineLevel="0" collapsed="false">
      <c r="B22" s="31" t="s">
        <v>156</v>
      </c>
      <c r="C22" s="9" t="s">
        <v>95</v>
      </c>
      <c r="D22" s="31" t="s">
        <v>157</v>
      </c>
      <c r="E22" s="31" t="s">
        <v>120</v>
      </c>
      <c r="F22" s="9" t="s">
        <v>158</v>
      </c>
    </row>
    <row r="23" customFormat="false" ht="15" hidden="false" customHeight="true" outlineLevel="0" collapsed="false">
      <c r="B23" s="28" t="s">
        <v>159</v>
      </c>
      <c r="C23" s="29" t="s">
        <v>160</v>
      </c>
      <c r="D23" s="28" t="s">
        <v>154</v>
      </c>
      <c r="E23" s="28" t="s">
        <v>112</v>
      </c>
      <c r="F23" s="29" t="s">
        <v>161</v>
      </c>
    </row>
    <row r="24" customFormat="false" ht="15" hidden="false" customHeight="true" outlineLevel="0" collapsed="false">
      <c r="B24" s="31" t="s">
        <v>162</v>
      </c>
      <c r="C24" s="9" t="s">
        <v>98</v>
      </c>
      <c r="D24" s="31" t="s">
        <v>157</v>
      </c>
      <c r="E24" s="31" t="s">
        <v>120</v>
      </c>
      <c r="F24" s="9" t="s">
        <v>163</v>
      </c>
    </row>
    <row r="25" customFormat="false" ht="15" hidden="false" customHeight="true" outlineLevel="0" collapsed="false">
      <c r="B25" s="28" t="s">
        <v>164</v>
      </c>
      <c r="C25" s="29" t="s">
        <v>165</v>
      </c>
      <c r="D25" s="28" t="s">
        <v>154</v>
      </c>
      <c r="E25" s="28" t="s">
        <v>112</v>
      </c>
      <c r="F25" s="29" t="s">
        <v>166</v>
      </c>
    </row>
  </sheetData>
  <mergeCells count="1">
    <mergeCell ref="B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2026-04-28T15:01:01Z</dcterms:created>
  <dc:creator>openpyxl</dc:creator>
  <dc:description/>
  <dc:language>en-US</dc:language>
  <cp:lastModifiedBy/>
  <dcterms:modified xsi:type="dcterms:W3CDTF">2026-04-28T15:01:01Z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